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97.04.03" sheetId="1" r:id="rId1"/>
  </sheets>
  <calcPr calcId="145621"/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R9" i="1" l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8" i="1"/>
  <c r="J8" i="1" l="1"/>
  <c r="I8" i="1"/>
  <c r="Z8" i="1" l="1"/>
  <c r="Z10" i="1"/>
  <c r="Z11" i="1"/>
  <c r="AA11" i="1" s="1"/>
  <c r="Z12" i="1"/>
  <c r="AA12" i="1" s="1"/>
  <c r="Z13" i="1"/>
  <c r="AA13" i="1" s="1"/>
  <c r="Z14" i="1"/>
  <c r="AA14" i="1" s="1"/>
  <c r="Z15" i="1"/>
  <c r="AA15" i="1" s="1"/>
  <c r="Z16" i="1"/>
  <c r="AA16" i="1" s="1"/>
  <c r="Z17" i="1"/>
  <c r="AA17" i="1" s="1"/>
  <c r="Z18" i="1"/>
  <c r="AA18" i="1" s="1"/>
  <c r="Z19" i="1"/>
  <c r="AA19" i="1" s="1"/>
  <c r="Z20" i="1"/>
  <c r="AA20" i="1" s="1"/>
  <c r="Z21" i="1"/>
  <c r="AA21" i="1" s="1"/>
  <c r="Z22" i="1"/>
  <c r="AA22" i="1" s="1"/>
  <c r="Z9" i="1"/>
  <c r="AA9" i="1" s="1"/>
  <c r="K14" i="1" l="1"/>
  <c r="K17" i="1" s="1"/>
  <c r="AA8" i="1"/>
  <c r="AA10" i="1"/>
  <c r="S20" i="1"/>
  <c r="S21" i="1"/>
  <c r="S22" i="1"/>
  <c r="K8" i="1" l="1"/>
  <c r="L8" i="1"/>
  <c r="S18" i="1"/>
  <c r="S19" i="1"/>
  <c r="S9" i="1"/>
  <c r="S10" i="1"/>
  <c r="S11" i="1"/>
  <c r="S12" i="1"/>
  <c r="S13" i="1"/>
  <c r="S14" i="1"/>
  <c r="S15" i="1"/>
  <c r="S16" i="1"/>
  <c r="S17" i="1"/>
  <c r="S8" i="1"/>
  <c r="E68" i="1" l="1"/>
  <c r="G8" i="1" s="1"/>
</calcChain>
</file>

<file path=xl/sharedStrings.xml><?xml version="1.0" encoding="utf-8"?>
<sst xmlns="http://schemas.openxmlformats.org/spreadsheetml/2006/main" count="101" uniqueCount="92">
  <si>
    <t>ردیف</t>
  </si>
  <si>
    <t>نام ایستگاه</t>
  </si>
  <si>
    <t>10^x</t>
  </si>
  <si>
    <t>میانگین حسابی ستون E</t>
  </si>
  <si>
    <t>صدای اندازه گیری شده (dBA)</t>
  </si>
  <si>
    <t>تعداد تراز های بالاتر از 85</t>
  </si>
  <si>
    <t>زمان متوسط هر ضربه
(ثانیه)</t>
  </si>
  <si>
    <t>تعداد دفعات در روز</t>
  </si>
  <si>
    <t>تعداد تراز های بین
 82 تا 85</t>
  </si>
  <si>
    <t>صدای موضعی (کوبه ای / ضربه ای) - مواجهه فردی</t>
  </si>
  <si>
    <t>کل زمان در معرض روزانه
(ساعت)</t>
  </si>
  <si>
    <t>بسم الله الرحمن الرحیم</t>
  </si>
  <si>
    <t>مساحت کارگاه (متر مربع):</t>
  </si>
  <si>
    <t>نام کارگاه:</t>
  </si>
  <si>
    <t>تاریخ بازرسی:</t>
  </si>
  <si>
    <t>میانگین تراز فشار صوت محیطی (dBA)</t>
  </si>
  <si>
    <t>حداکثر تراز (dBA)</t>
  </si>
  <si>
    <t>حداقل تراز (dBA)</t>
  </si>
  <si>
    <t>صدای عمومی (محیطی)</t>
  </si>
  <si>
    <t xml:space="preserve">   </t>
  </si>
  <si>
    <t xml:space="preserve">           </t>
  </si>
  <si>
    <t>تراز معادل یا Leq
هر دستگاه به تفکیک(dBA)</t>
  </si>
  <si>
    <t>صدای موضعی (پیوسته) - مواجهه فردی</t>
  </si>
  <si>
    <t xml:space="preserve">ارزشیابی کلی صدای محیط کار:                 </t>
  </si>
  <si>
    <t xml:space="preserve">ارزشیابی کلی مواجهه فردی:            </t>
  </si>
  <si>
    <r>
      <rPr>
        <b/>
        <i/>
        <sz val="14"/>
        <color theme="3"/>
        <rFont val="Chesterfield"/>
      </rPr>
      <t>تراز معادل کل</t>
    </r>
    <r>
      <rPr>
        <b/>
        <i/>
        <sz val="14"/>
        <color theme="3"/>
        <rFont val="B Nazanin"/>
        <charset val="178"/>
      </rPr>
      <t xml:space="preserve">
</t>
    </r>
    <r>
      <rPr>
        <b/>
        <i/>
        <sz val="8"/>
        <color theme="3"/>
        <rFont val="B Nazanin"/>
        <charset val="178"/>
      </rPr>
      <t>(مواجهه فردی)</t>
    </r>
  </si>
  <si>
    <t>زمان متوسط تماس روزانه (دقیقه)</t>
  </si>
  <si>
    <t>زمان متوسط تماس روزانه</t>
  </si>
  <si>
    <r>
      <rPr>
        <b/>
        <sz val="10"/>
        <color theme="1"/>
        <rFont val="Times New Roman"/>
        <family val="1"/>
      </rPr>
      <t xml:space="preserve"> OEL</t>
    </r>
    <r>
      <rPr>
        <b/>
        <sz val="10"/>
        <color theme="1"/>
        <rFont val="Calibri"/>
        <family val="2"/>
        <scheme val="minor"/>
      </rPr>
      <t xml:space="preserve">: استاندارد صدا در ایران </t>
    </r>
    <r>
      <rPr>
        <b/>
        <sz val="10"/>
        <color theme="1"/>
        <rFont val="Times New Roman"/>
        <family val="1"/>
      </rPr>
      <t>85dbA</t>
    </r>
    <r>
      <rPr>
        <b/>
        <sz val="10"/>
        <color theme="1"/>
        <rFont val="Calibri"/>
        <family val="2"/>
        <scheme val="minor"/>
      </rPr>
      <t xml:space="preserve"> برای </t>
    </r>
    <r>
      <rPr>
        <b/>
        <sz val="10"/>
        <color theme="1"/>
        <rFont val="Times New Roman"/>
        <family val="1"/>
      </rPr>
      <t>8</t>
    </r>
    <r>
      <rPr>
        <b/>
        <sz val="10"/>
        <color theme="1"/>
        <rFont val="Calibri"/>
        <family val="2"/>
        <scheme val="minor"/>
      </rPr>
      <t xml:space="preserve"> ساعت کاری می باشد و با این قاعده که، به ازای هر 3 دسی بل افزایش صدا زمان مجاز کاری نصف شود.</t>
    </r>
  </si>
  <si>
    <t>اندازه گیری و ارزیابی "صدای زیان آور" محیط کار و آنالیز نتایج آن</t>
  </si>
  <si>
    <t>97.04.03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</si>
  <si>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</si>
  <si>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</si>
  <si>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</si>
  <si>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</si>
  <si>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</si>
  <si>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</si>
  <si>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</si>
  <si>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</si>
  <si>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</si>
  <si>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</si>
  <si>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</si>
  <si>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</si>
  <si>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</si>
  <si>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</si>
  <si>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</si>
  <si>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</si>
  <si>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</si>
  <si>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</si>
  <si>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</si>
  <si>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</si>
  <si>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</si>
  <si>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</si>
  <si>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</si>
  <si>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</si>
  <si>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</si>
  <si>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</si>
  <si>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</si>
  <si>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</si>
  <si>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</si>
  <si>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</si>
  <si>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</si>
  <si>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</si>
  <si>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</si>
  <si>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</si>
  <si>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</si>
  <si>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</si>
  <si>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</si>
  <si>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</si>
  <si>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</si>
  <si>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</si>
  <si>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</si>
  <si>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</si>
  <si>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</si>
  <si>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</si>
  <si>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</si>
  <si>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</si>
  <si>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</si>
  <si>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</si>
  <si>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</si>
  <si>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</si>
  <si>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</si>
  <si>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</si>
  <si>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</si>
  <si>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</si>
  <si>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</si>
  <si>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</si>
  <si>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</si>
  <si>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</si>
  <si>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</si>
  <si>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</si>
  <si>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r>
      <t>دوز معادل به درصد (</t>
    </r>
    <r>
      <rPr>
        <sz val="10"/>
        <rFont val="Yu Gothic"/>
        <family val="2"/>
      </rPr>
      <t>%</t>
    </r>
    <r>
      <rPr>
        <sz val="10"/>
        <rFont val="B Nazanin"/>
        <charset val="178"/>
      </rPr>
      <t>D) 
(با توجه به تراز معادل کل)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</si>
</sst>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"/>
    <numFmt numFmtId="167" formatCode="0.000"/>
    <numFmt numFmtId="168" formatCode="0.000000000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B Nazanin"/>
      <charset val="178"/>
    </font>
    <font>
      <b/>
      <sz val="16"/>
      <color theme="1"/>
      <name val="B Nazanin"/>
      <charset val="178"/>
    </font>
    <font>
      <b/>
      <sz val="10"/>
      <color theme="1"/>
      <name val="B Nazanin"/>
      <charset val="178"/>
    </font>
    <font>
      <sz val="11"/>
      <color theme="1"/>
      <name val="B Nazanin"/>
      <charset val="178"/>
    </font>
    <font>
      <sz val="11"/>
      <color theme="1"/>
      <name val="Yu Gothic"/>
      <family val="2"/>
    </font>
    <font>
      <b/>
      <sz val="11"/>
      <color theme="3"/>
      <name val="B Nazanin"/>
      <charset val="178"/>
    </font>
    <font>
      <b/>
      <sz val="11"/>
      <color rgb="FFC00000"/>
      <name val="B Nazanin"/>
      <charset val="178"/>
    </font>
    <font>
      <b/>
      <sz val="18"/>
      <color theme="1"/>
      <name val="B Majid Shadow"/>
      <charset val="178"/>
    </font>
    <font>
      <b/>
      <sz val="8"/>
      <color theme="1"/>
      <name val="Yu Gothic"/>
      <family val="2"/>
    </font>
    <font>
      <sz val="8"/>
      <color theme="1"/>
      <name val="B Nazanin"/>
      <charset val="178"/>
    </font>
    <font>
      <b/>
      <sz val="8"/>
      <color theme="1"/>
      <name val="B Nazanin"/>
      <charset val="178"/>
    </font>
    <font>
      <sz val="10"/>
      <name val="B Nazanin"/>
      <charset val="178"/>
    </font>
    <font>
      <sz val="10"/>
      <name val="Yu Gothic"/>
      <family val="2"/>
    </font>
    <font>
      <b/>
      <i/>
      <sz val="14"/>
      <color theme="3"/>
      <name val="B Nazanin"/>
      <charset val="178"/>
    </font>
    <font>
      <b/>
      <i/>
      <sz val="14"/>
      <color theme="3"/>
      <name val="Chesterfield"/>
    </font>
    <font>
      <b/>
      <i/>
      <sz val="8"/>
      <color theme="3"/>
      <name val="B Nazanin"/>
      <charset val="178"/>
    </font>
    <font>
      <b/>
      <sz val="9"/>
      <color theme="1"/>
      <name val="B Nazanin"/>
      <charset val="178"/>
    </font>
    <font>
      <b/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3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4"/>
      <color theme="3"/>
      <name val="Times New Roman"/>
      <family val="1"/>
    </font>
    <font>
      <b/>
      <sz val="11"/>
      <name val="Times New Roman"/>
      <family val="1"/>
    </font>
    <font>
      <b/>
      <sz val="16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9D34D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double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double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/>
      <right style="double">
        <color auto="1"/>
      </right>
      <top style="thin">
        <color indexed="64"/>
      </top>
      <bottom/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2">
    <xf numFmtId="0" fontId="0" fillId="0" borderId="0" xfId="0"/>
    <xf numFmtId="0" fontId="5" fillId="2" borderId="0" xfId="0" applyFont="1" applyFill="1" applyAlignment="1" applyProtection="1">
      <alignment horizontal="center" vertical="center"/>
    </xf>
    <xf numFmtId="166" fontId="5" fillId="2" borderId="0" xfId="0" applyNumberFormat="1" applyFont="1" applyFill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165" fontId="5" fillId="2" borderId="23" xfId="1" applyNumberFormat="1" applyFont="1" applyFill="1" applyBorder="1" applyAlignment="1" applyProtection="1">
      <alignment horizontal="center" vertical="center"/>
    </xf>
    <xf numFmtId="165" fontId="5" fillId="2" borderId="0" xfId="1" applyNumberFormat="1" applyFont="1" applyFill="1" applyBorder="1" applyAlignment="1" applyProtection="1">
      <alignment horizontal="center" vertical="center"/>
    </xf>
    <xf numFmtId="165" fontId="2" fillId="2" borderId="0" xfId="1" applyNumberFormat="1" applyFont="1" applyFill="1" applyBorder="1" applyAlignment="1" applyProtection="1">
      <alignment horizontal="center" vertical="center"/>
    </xf>
    <xf numFmtId="2" fontId="5" fillId="2" borderId="0" xfId="0" applyNumberFormat="1" applyFont="1" applyFill="1" applyBorder="1" applyAlignment="1" applyProtection="1">
      <alignment horizontal="center" vertical="center"/>
    </xf>
    <xf numFmtId="165" fontId="5" fillId="2" borderId="13" xfId="1" applyNumberFormat="1" applyFont="1" applyFill="1" applyBorder="1" applyAlignment="1" applyProtection="1">
      <alignment horizontal="center" vertical="center"/>
    </xf>
    <xf numFmtId="165" fontId="2" fillId="2" borderId="0" xfId="1" applyNumberFormat="1" applyFont="1" applyFill="1" applyBorder="1" applyAlignment="1" applyProtection="1">
      <alignment vertical="center" readingOrder="2"/>
    </xf>
    <xf numFmtId="0" fontId="8" fillId="2" borderId="0" xfId="0" applyFont="1" applyFill="1" applyBorder="1" applyAlignment="1" applyProtection="1">
      <alignment vertical="center"/>
    </xf>
    <xf numFmtId="164" fontId="5" fillId="2" borderId="0" xfId="0" applyNumberFormat="1" applyFont="1" applyFill="1" applyBorder="1" applyAlignment="1" applyProtection="1">
      <alignment horizontal="center" vertical="center"/>
    </xf>
    <xf numFmtId="166" fontId="5" fillId="2" borderId="0" xfId="0" applyNumberFormat="1" applyFont="1" applyFill="1" applyBorder="1" applyAlignment="1" applyProtection="1">
      <alignment horizontal="center" vertical="center"/>
    </xf>
    <xf numFmtId="165" fontId="2" fillId="2" borderId="0" xfId="1" applyNumberFormat="1" applyFont="1" applyFill="1" applyBorder="1" applyAlignment="1" applyProtection="1">
      <alignment vertical="center"/>
    </xf>
    <xf numFmtId="164" fontId="2" fillId="2" borderId="0" xfId="1" applyNumberFormat="1" applyFont="1" applyFill="1" applyBorder="1" applyAlignment="1" applyProtection="1">
      <alignment vertical="center"/>
    </xf>
    <xf numFmtId="165" fontId="2" fillId="2" borderId="0" xfId="1" applyNumberFormat="1" applyFont="1" applyFill="1" applyBorder="1" applyAlignment="1" applyProtection="1">
      <alignment vertical="center" wrapText="1" readingOrder="2"/>
    </xf>
    <xf numFmtId="168" fontId="5" fillId="2" borderId="0" xfId="0" applyNumberFormat="1" applyFont="1" applyFill="1" applyBorder="1" applyAlignment="1" applyProtection="1">
      <alignment horizontal="center" vertical="center"/>
    </xf>
    <xf numFmtId="43" fontId="2" fillId="2" borderId="0" xfId="1" applyNumberFormat="1" applyFont="1" applyFill="1" applyBorder="1" applyAlignment="1" applyProtection="1">
      <alignment vertical="center"/>
    </xf>
    <xf numFmtId="165" fontId="5" fillId="2" borderId="17" xfId="1" applyNumberFormat="1" applyFont="1" applyFill="1" applyBorder="1" applyAlignment="1" applyProtection="1">
      <alignment horizontal="center" vertical="center"/>
    </xf>
    <xf numFmtId="0" fontId="5" fillId="4" borderId="45" xfId="0" applyFont="1" applyFill="1" applyBorder="1" applyAlignment="1" applyProtection="1">
      <alignment horizontal="center" vertical="center"/>
    </xf>
    <xf numFmtId="164" fontId="5" fillId="4" borderId="14" xfId="0" applyNumberFormat="1" applyFont="1" applyFill="1" applyBorder="1" applyAlignment="1" applyProtection="1">
      <alignment horizontal="center" vertical="center"/>
    </xf>
    <xf numFmtId="0" fontId="5" fillId="2" borderId="27" xfId="0" applyFont="1" applyFill="1" applyBorder="1" applyAlignment="1" applyProtection="1">
      <alignment horizontal="center" vertical="center"/>
    </xf>
    <xf numFmtId="164" fontId="5" fillId="2" borderId="27" xfId="0" applyNumberFormat="1" applyFont="1" applyFill="1" applyBorder="1" applyAlignment="1" applyProtection="1">
      <alignment horizontal="center" vertical="center"/>
    </xf>
    <xf numFmtId="165" fontId="5" fillId="2" borderId="0" xfId="0" applyNumberFormat="1" applyFont="1" applyFill="1" applyAlignment="1" applyProtection="1">
      <alignment horizontal="center" vertical="center"/>
    </xf>
    <xf numFmtId="0" fontId="11" fillId="4" borderId="38" xfId="0" applyFont="1" applyFill="1" applyBorder="1" applyAlignment="1" applyProtection="1">
      <alignment horizontal="center" vertical="center"/>
    </xf>
    <xf numFmtId="0" fontId="11" fillId="4" borderId="2" xfId="0" applyFont="1" applyFill="1" applyBorder="1" applyAlignment="1" applyProtection="1">
      <alignment horizontal="center" vertical="center"/>
    </xf>
    <xf numFmtId="0" fontId="11" fillId="4" borderId="50" xfId="0" applyFont="1" applyFill="1" applyBorder="1" applyAlignment="1" applyProtection="1">
      <alignment horizontal="center" vertical="center"/>
    </xf>
    <xf numFmtId="0" fontId="12" fillId="2" borderId="36" xfId="0" applyFont="1" applyFill="1" applyBorder="1" applyAlignment="1" applyProtection="1">
      <alignment horizontal="center" vertical="center"/>
      <protection locked="0"/>
    </xf>
    <xf numFmtId="0" fontId="12" fillId="2" borderId="37" xfId="0" applyFont="1" applyFill="1" applyBorder="1" applyAlignment="1" applyProtection="1">
      <alignment horizontal="center" vertical="center"/>
      <protection locked="0"/>
    </xf>
    <xf numFmtId="165" fontId="7" fillId="2" borderId="0" xfId="1" applyNumberFormat="1" applyFont="1" applyFill="1" applyBorder="1" applyAlignment="1" applyProtection="1">
      <alignment vertical="center" readingOrder="2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6" fillId="8" borderId="15" xfId="0" applyFont="1" applyFill="1" applyBorder="1" applyAlignment="1" applyProtection="1">
      <alignment horizontal="right" vertical="center"/>
    </xf>
    <xf numFmtId="0" fontId="5" fillId="8" borderId="51" xfId="0" applyFont="1" applyFill="1" applyBorder="1" applyAlignment="1" applyProtection="1">
      <alignment horizontal="center" vertical="center"/>
    </xf>
    <xf numFmtId="0" fontId="19" fillId="2" borderId="0" xfId="0" applyFont="1" applyFill="1" applyBorder="1" applyAlignment="1" applyProtection="1">
      <alignment vertical="center" textRotation="90" wrapText="1" readingOrder="2"/>
    </xf>
    <xf numFmtId="0" fontId="12" fillId="8" borderId="21" xfId="0" applyFont="1" applyFill="1" applyBorder="1" applyAlignment="1" applyProtection="1">
      <alignment horizontal="center" vertical="center" wrapText="1"/>
    </xf>
    <xf numFmtId="165" fontId="5" fillId="2" borderId="0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12" fillId="8" borderId="31" xfId="0" applyFont="1" applyFill="1" applyBorder="1" applyAlignment="1" applyProtection="1">
      <alignment horizontal="center" vertical="center" wrapText="1"/>
    </xf>
    <xf numFmtId="0" fontId="5" fillId="8" borderId="15" xfId="0" applyFont="1" applyFill="1" applyBorder="1" applyAlignment="1" applyProtection="1">
      <alignment horizontal="center" vertical="center"/>
    </xf>
    <xf numFmtId="0" fontId="21" fillId="8" borderId="15" xfId="0" applyFont="1" applyFill="1" applyBorder="1" applyAlignment="1" applyProtection="1">
      <alignment horizontal="right" vertical="center"/>
      <protection locked="0"/>
    </xf>
    <xf numFmtId="0" fontId="22" fillId="2" borderId="36" xfId="0" applyFont="1" applyFill="1" applyBorder="1" applyAlignment="1" applyProtection="1">
      <alignment horizontal="center" vertical="center"/>
      <protection locked="0"/>
    </xf>
    <xf numFmtId="0" fontId="22" fillId="2" borderId="37" xfId="0" applyFont="1" applyFill="1" applyBorder="1" applyAlignment="1" applyProtection="1">
      <alignment horizontal="center" vertical="center"/>
      <protection locked="0"/>
    </xf>
    <xf numFmtId="0" fontId="23" fillId="2" borderId="11" xfId="0" applyFont="1" applyFill="1" applyBorder="1" applyAlignment="1" applyProtection="1">
      <alignment horizontal="center" vertical="center"/>
      <protection locked="0"/>
    </xf>
    <xf numFmtId="0" fontId="22" fillId="2" borderId="49" xfId="0" applyFont="1" applyFill="1" applyBorder="1" applyAlignment="1" applyProtection="1">
      <alignment horizontal="center" vertical="center"/>
      <protection locked="0"/>
    </xf>
    <xf numFmtId="0" fontId="23" fillId="2" borderId="48" xfId="0" applyFont="1" applyFill="1" applyBorder="1" applyAlignment="1" applyProtection="1">
      <alignment horizontal="center" vertical="center"/>
      <protection locked="0"/>
    </xf>
    <xf numFmtId="0" fontId="23" fillId="2" borderId="24" xfId="0" applyFont="1" applyFill="1" applyBorder="1" applyAlignment="1" applyProtection="1">
      <alignment horizontal="center" vertical="center"/>
      <protection locked="0"/>
    </xf>
    <xf numFmtId="0" fontId="23" fillId="2" borderId="33" xfId="0" applyFont="1" applyFill="1" applyBorder="1" applyAlignment="1" applyProtection="1">
      <alignment horizontal="center" vertical="center"/>
      <protection locked="0"/>
    </xf>
    <xf numFmtId="2" fontId="23" fillId="7" borderId="35" xfId="0" applyNumberFormat="1" applyFont="1" applyFill="1" applyBorder="1" applyAlignment="1" applyProtection="1">
      <alignment horizontal="center" vertical="center"/>
    </xf>
    <xf numFmtId="0" fontId="23" fillId="2" borderId="12" xfId="0" applyFont="1" applyFill="1" applyBorder="1" applyAlignment="1" applyProtection="1">
      <alignment horizontal="center" vertical="center"/>
      <protection locked="0"/>
    </xf>
    <xf numFmtId="0" fontId="23" fillId="2" borderId="34" xfId="0" applyFont="1" applyFill="1" applyBorder="1" applyAlignment="1" applyProtection="1">
      <alignment horizontal="center" vertical="center"/>
      <protection locked="0"/>
    </xf>
    <xf numFmtId="2" fontId="23" fillId="7" borderId="1" xfId="0" applyNumberFormat="1" applyFont="1" applyFill="1" applyBorder="1" applyAlignment="1" applyProtection="1">
      <alignment horizontal="center" vertical="center"/>
    </xf>
    <xf numFmtId="0" fontId="23" fillId="2" borderId="66" xfId="0" applyFont="1" applyFill="1" applyBorder="1" applyAlignment="1" applyProtection="1">
      <alignment horizontal="center" vertical="center"/>
      <protection locked="0"/>
    </xf>
    <xf numFmtId="0" fontId="23" fillId="2" borderId="67" xfId="0" applyFont="1" applyFill="1" applyBorder="1" applyAlignment="1" applyProtection="1">
      <alignment horizontal="center" vertical="center"/>
      <protection locked="0"/>
    </xf>
    <xf numFmtId="2" fontId="23" fillId="7" borderId="65" xfId="0" applyNumberFormat="1" applyFont="1" applyFill="1" applyBorder="1" applyAlignment="1" applyProtection="1">
      <alignment horizontal="center" vertical="center"/>
    </xf>
    <xf numFmtId="167" fontId="23" fillId="7" borderId="35" xfId="0" applyNumberFormat="1" applyFont="1" applyFill="1" applyBorder="1" applyAlignment="1" applyProtection="1">
      <alignment horizontal="center" vertical="center"/>
    </xf>
    <xf numFmtId="167" fontId="23" fillId="7" borderId="1" xfId="0" applyNumberFormat="1" applyFont="1" applyFill="1" applyBorder="1" applyAlignment="1" applyProtection="1">
      <alignment horizontal="center" vertical="center"/>
    </xf>
    <xf numFmtId="167" fontId="23" fillId="7" borderId="65" xfId="0" applyNumberFormat="1" applyFont="1" applyFill="1" applyBorder="1" applyAlignment="1" applyProtection="1">
      <alignment horizontal="center" vertical="center"/>
    </xf>
    <xf numFmtId="166" fontId="23" fillId="7" borderId="9" xfId="0" applyNumberFormat="1" applyFont="1" applyFill="1" applyBorder="1" applyAlignment="1" applyProtection="1">
      <alignment horizontal="center" vertical="center"/>
    </xf>
    <xf numFmtId="166" fontId="23" fillId="7" borderId="10" xfId="0" applyNumberFormat="1" applyFont="1" applyFill="1" applyBorder="1" applyAlignment="1" applyProtection="1">
      <alignment horizontal="center" vertical="center"/>
    </xf>
    <xf numFmtId="166" fontId="23" fillId="7" borderId="56" xfId="0" applyNumberFormat="1" applyFont="1" applyFill="1" applyBorder="1" applyAlignment="1" applyProtection="1">
      <alignment horizontal="center" vertical="center"/>
    </xf>
    <xf numFmtId="166" fontId="23" fillId="7" borderId="39" xfId="0" applyNumberFormat="1" applyFont="1" applyFill="1" applyBorder="1" applyAlignment="1" applyProtection="1">
      <alignment horizontal="center" vertical="center"/>
    </xf>
    <xf numFmtId="166" fontId="23" fillId="7" borderId="3" xfId="0" applyNumberFormat="1" applyFont="1" applyFill="1" applyBorder="1" applyAlignment="1" applyProtection="1">
      <alignment horizontal="center" vertical="center"/>
    </xf>
    <xf numFmtId="166" fontId="23" fillId="7" borderId="68" xfId="0" applyNumberFormat="1" applyFont="1" applyFill="1" applyBorder="1" applyAlignment="1" applyProtection="1">
      <alignment horizontal="center" vertical="center"/>
    </xf>
    <xf numFmtId="165" fontId="23" fillId="7" borderId="4" xfId="1" applyNumberFormat="1" applyFont="1" applyFill="1" applyBorder="1" applyAlignment="1" applyProtection="1">
      <alignment horizontal="center" vertical="center"/>
    </xf>
    <xf numFmtId="165" fontId="23" fillId="7" borderId="5" xfId="1" applyNumberFormat="1" applyFont="1" applyFill="1" applyBorder="1" applyAlignment="1" applyProtection="1">
      <alignment horizontal="center" vertical="center"/>
    </xf>
    <xf numFmtId="165" fontId="23" fillId="7" borderId="6" xfId="1" applyNumberFormat="1" applyFont="1" applyFill="1" applyBorder="1" applyAlignment="1" applyProtection="1">
      <alignment horizontal="center" vertical="center"/>
    </xf>
    <xf numFmtId="0" fontId="22" fillId="2" borderId="73" xfId="0" applyFont="1" applyFill="1" applyBorder="1" applyAlignment="1" applyProtection="1">
      <alignment horizontal="center" vertical="center"/>
      <protection locked="0"/>
    </xf>
    <xf numFmtId="0" fontId="23" fillId="2" borderId="74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vertical="center"/>
    </xf>
    <xf numFmtId="2" fontId="25" fillId="2" borderId="0" xfId="0" applyNumberFormat="1" applyFont="1" applyFill="1" applyBorder="1" applyAlignment="1" applyProtection="1">
      <alignment vertical="center"/>
    </xf>
    <xf numFmtId="0" fontId="18" fillId="8" borderId="63" xfId="0" applyFont="1" applyFill="1" applyBorder="1" applyAlignment="1" applyProtection="1">
      <alignment horizontal="center" vertical="center" wrapText="1"/>
    </xf>
    <xf numFmtId="0" fontId="18" fillId="8" borderId="64" xfId="0" applyFont="1" applyFill="1" applyBorder="1" applyAlignment="1" applyProtection="1">
      <alignment horizontal="center" vertical="center" wrapText="1"/>
    </xf>
    <xf numFmtId="0" fontId="7" fillId="8" borderId="15" xfId="0" applyFont="1" applyFill="1" applyBorder="1" applyAlignment="1" applyProtection="1">
      <alignment horizontal="right" vertical="center"/>
      <protection locked="0"/>
    </xf>
    <xf numFmtId="0" fontId="2" fillId="8" borderId="15" xfId="0" applyFont="1" applyFill="1" applyBorder="1" applyAlignment="1" applyProtection="1">
      <alignment horizontal="left" vertical="center"/>
    </xf>
    <xf numFmtId="0" fontId="12" fillId="8" borderId="25" xfId="0" applyFont="1" applyFill="1" applyBorder="1" applyAlignment="1" applyProtection="1">
      <alignment horizontal="center" vertical="center" wrapText="1"/>
    </xf>
    <xf numFmtId="0" fontId="12" fillId="8" borderId="21" xfId="0" applyFont="1" applyFill="1" applyBorder="1" applyAlignment="1" applyProtection="1">
      <alignment horizontal="center" vertical="center" wrapText="1"/>
    </xf>
    <xf numFmtId="0" fontId="21" fillId="8" borderId="15" xfId="0" applyFont="1" applyFill="1" applyBorder="1" applyAlignment="1" applyProtection="1">
      <alignment horizontal="right" vertical="center"/>
      <protection locked="0"/>
    </xf>
    <xf numFmtId="165" fontId="5" fillId="2" borderId="0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165" fontId="7" fillId="2" borderId="30" xfId="1" applyNumberFormat="1" applyFont="1" applyFill="1" applyBorder="1" applyAlignment="1" applyProtection="1">
      <alignment horizontal="center" vertical="center" readingOrder="2"/>
    </xf>
    <xf numFmtId="165" fontId="7" fillId="2" borderId="0" xfId="1" applyNumberFormat="1" applyFont="1" applyFill="1" applyBorder="1" applyAlignment="1" applyProtection="1">
      <alignment horizontal="center" vertical="center" readingOrder="2"/>
    </xf>
    <xf numFmtId="0" fontId="2" fillId="5" borderId="44" xfId="0" applyFont="1" applyFill="1" applyBorder="1" applyAlignment="1" applyProtection="1">
      <alignment horizontal="center" vertical="center"/>
    </xf>
    <xf numFmtId="0" fontId="2" fillId="5" borderId="41" xfId="0" applyFont="1" applyFill="1" applyBorder="1" applyAlignment="1" applyProtection="1">
      <alignment horizontal="center" vertical="center"/>
    </xf>
    <xf numFmtId="0" fontId="2" fillId="5" borderId="42" xfId="0" applyFont="1" applyFill="1" applyBorder="1" applyAlignment="1" applyProtection="1">
      <alignment horizontal="center" vertical="center"/>
    </xf>
    <xf numFmtId="0" fontId="10" fillId="8" borderId="32" xfId="0" applyFont="1" applyFill="1" applyBorder="1" applyAlignment="1" applyProtection="1">
      <alignment horizontal="center" vertical="center" wrapText="1"/>
    </xf>
    <xf numFmtId="0" fontId="10" fillId="8" borderId="21" xfId="0" applyFont="1" applyFill="1" applyBorder="1" applyAlignment="1" applyProtection="1">
      <alignment horizontal="center" vertical="center" wrapText="1"/>
    </xf>
    <xf numFmtId="0" fontId="10" fillId="8" borderId="39" xfId="0" applyFont="1" applyFill="1" applyBorder="1" applyAlignment="1" applyProtection="1">
      <alignment horizontal="center" vertical="center" wrapText="1"/>
    </xf>
    <xf numFmtId="0" fontId="10" fillId="8" borderId="22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12" fillId="8" borderId="39" xfId="0" applyFont="1" applyFill="1" applyBorder="1" applyAlignment="1" applyProtection="1">
      <alignment horizontal="center" vertical="center" wrapText="1"/>
    </xf>
    <xf numFmtId="0" fontId="12" fillId="8" borderId="22" xfId="0" applyFont="1" applyFill="1" applyBorder="1" applyAlignment="1" applyProtection="1">
      <alignment horizontal="center" vertical="center" wrapText="1"/>
    </xf>
    <xf numFmtId="0" fontId="12" fillId="8" borderId="55" xfId="0" applyFont="1" applyFill="1" applyBorder="1" applyAlignment="1" applyProtection="1">
      <alignment horizontal="center" vertical="center" wrapText="1"/>
    </xf>
    <xf numFmtId="0" fontId="12" fillId="8" borderId="31" xfId="0" applyFont="1" applyFill="1" applyBorder="1" applyAlignment="1" applyProtection="1">
      <alignment horizontal="center" vertical="center" wrapText="1"/>
    </xf>
    <xf numFmtId="0" fontId="12" fillId="8" borderId="40" xfId="0" applyFont="1" applyFill="1" applyBorder="1" applyAlignment="1" applyProtection="1">
      <alignment horizontal="center" vertical="center" textRotation="90"/>
    </xf>
    <xf numFmtId="0" fontId="12" fillId="8" borderId="20" xfId="0" applyFont="1" applyFill="1" applyBorder="1" applyAlignment="1" applyProtection="1">
      <alignment horizontal="center" vertical="center" textRotation="90"/>
    </xf>
    <xf numFmtId="0" fontId="13" fillId="8" borderId="82" xfId="0" applyFont="1" applyFill="1" applyBorder="1" applyAlignment="1" applyProtection="1">
      <alignment horizontal="center" vertical="center" wrapText="1"/>
    </xf>
    <xf numFmtId="0" fontId="13" fillId="8" borderId="75" xfId="0" applyFont="1" applyFill="1" applyBorder="1" applyAlignment="1" applyProtection="1">
      <alignment horizontal="center" vertical="center" wrapText="1"/>
    </xf>
    <xf numFmtId="0" fontId="13" fillId="8" borderId="85" xfId="0" applyFont="1" applyFill="1" applyBorder="1" applyAlignment="1" applyProtection="1">
      <alignment horizontal="center" vertical="center" wrapText="1"/>
    </xf>
    <xf numFmtId="0" fontId="13" fillId="8" borderId="86" xfId="0" applyFont="1" applyFill="1" applyBorder="1" applyAlignment="1" applyProtection="1">
      <alignment horizontal="center" vertical="center" wrapText="1"/>
    </xf>
    <xf numFmtId="0" fontId="13" fillId="8" borderId="46" xfId="0" applyFont="1" applyFill="1" applyBorder="1" applyAlignment="1" applyProtection="1">
      <alignment horizontal="center" vertical="center" wrapText="1"/>
    </xf>
    <xf numFmtId="0" fontId="13" fillId="8" borderId="83" xfId="0" applyFont="1" applyFill="1" applyBorder="1" applyAlignment="1" applyProtection="1">
      <alignment horizontal="center" vertical="center" wrapText="1"/>
    </xf>
    <xf numFmtId="9" fontId="25" fillId="7" borderId="84" xfId="2" applyFont="1" applyFill="1" applyBorder="1" applyAlignment="1" applyProtection="1">
      <alignment horizontal="right" vertical="center"/>
    </xf>
    <xf numFmtId="9" fontId="25" fillId="7" borderId="57" xfId="2" applyFont="1" applyFill="1" applyBorder="1" applyAlignment="1" applyProtection="1">
      <alignment horizontal="right" vertical="center"/>
    </xf>
    <xf numFmtId="9" fontId="25" fillId="7" borderId="58" xfId="2" applyFont="1" applyFill="1" applyBorder="1" applyAlignment="1" applyProtection="1">
      <alignment horizontal="right" vertical="center"/>
    </xf>
    <xf numFmtId="0" fontId="2" fillId="4" borderId="46" xfId="0" applyFont="1" applyFill="1" applyBorder="1" applyAlignment="1" applyProtection="1">
      <alignment vertical="center"/>
    </xf>
    <xf numFmtId="0" fontId="2" fillId="4" borderId="47" xfId="0" applyFont="1" applyFill="1" applyBorder="1" applyAlignment="1" applyProtection="1">
      <alignment vertical="center"/>
    </xf>
    <xf numFmtId="165" fontId="25" fillId="2" borderId="0" xfId="0" applyNumberFormat="1" applyFont="1" applyFill="1" applyBorder="1" applyAlignment="1" applyProtection="1">
      <alignment horizontal="right" vertical="center"/>
    </xf>
    <xf numFmtId="164" fontId="26" fillId="7" borderId="61" xfId="1" applyNumberFormat="1" applyFont="1" applyFill="1" applyBorder="1" applyAlignment="1" applyProtection="1">
      <alignment horizontal="center" vertical="center"/>
    </xf>
    <xf numFmtId="164" fontId="26" fillId="7" borderId="62" xfId="1" applyNumberFormat="1" applyFont="1" applyFill="1" applyBorder="1" applyAlignment="1" applyProtection="1">
      <alignment horizontal="center" vertical="center"/>
    </xf>
    <xf numFmtId="164" fontId="26" fillId="7" borderId="45" xfId="1" applyNumberFormat="1" applyFont="1" applyFill="1" applyBorder="1" applyAlignment="1" applyProtection="1">
      <alignment horizontal="center" vertical="center"/>
    </xf>
    <xf numFmtId="166" fontId="24" fillId="7" borderId="78" xfId="0" applyNumberFormat="1" applyFont="1" applyFill="1" applyBorder="1" applyAlignment="1" applyProtection="1">
      <alignment horizontal="right" vertical="center"/>
    </xf>
    <xf numFmtId="166" fontId="24" fillId="7" borderId="81" xfId="0" applyNumberFormat="1" applyFont="1" applyFill="1" applyBorder="1" applyAlignment="1" applyProtection="1">
      <alignment horizontal="right" vertical="center"/>
    </xf>
    <xf numFmtId="0" fontId="15" fillId="6" borderId="76" xfId="0" applyFont="1" applyFill="1" applyBorder="1" applyAlignment="1" applyProtection="1">
      <alignment horizontal="center" vertical="center" wrapText="1"/>
    </xf>
    <xf numFmtId="0" fontId="15" fillId="6" borderId="77" xfId="0" applyFont="1" applyFill="1" applyBorder="1" applyAlignment="1" applyProtection="1">
      <alignment horizontal="center" vertical="center"/>
    </xf>
    <xf numFmtId="0" fontId="15" fillId="6" borderId="79" xfId="0" applyFont="1" applyFill="1" applyBorder="1" applyAlignment="1" applyProtection="1">
      <alignment horizontal="center" vertical="center"/>
    </xf>
    <xf numFmtId="0" fontId="15" fillId="6" borderId="80" xfId="0" applyFont="1" applyFill="1" applyBorder="1" applyAlignment="1" applyProtection="1">
      <alignment horizontal="center" vertical="center"/>
    </xf>
    <xf numFmtId="0" fontId="19" fillId="9" borderId="69" xfId="0" applyFont="1" applyFill="1" applyBorder="1" applyAlignment="1" applyProtection="1">
      <alignment horizontal="center" vertical="center" textRotation="90" wrapText="1" readingOrder="2"/>
    </xf>
    <xf numFmtId="0" fontId="19" fillId="9" borderId="70" xfId="0" applyFont="1" applyFill="1" applyBorder="1" applyAlignment="1" applyProtection="1">
      <alignment horizontal="center" vertical="center" textRotation="90" wrapText="1" readingOrder="2"/>
    </xf>
    <xf numFmtId="0" fontId="19" fillId="9" borderId="71" xfId="0" applyFont="1" applyFill="1" applyBorder="1" applyAlignment="1" applyProtection="1">
      <alignment horizontal="center" vertical="center" textRotation="90" wrapText="1" readingOrder="2"/>
    </xf>
    <xf numFmtId="0" fontId="9" fillId="10" borderId="52" xfId="0" applyFont="1" applyFill="1" applyBorder="1" applyAlignment="1" applyProtection="1">
      <alignment horizontal="center" vertical="center"/>
    </xf>
    <xf numFmtId="0" fontId="9" fillId="10" borderId="53" xfId="0" applyFont="1" applyFill="1" applyBorder="1" applyAlignment="1" applyProtection="1">
      <alignment horizontal="center" vertical="center"/>
    </xf>
    <xf numFmtId="0" fontId="9" fillId="10" borderId="54" xfId="0" applyFont="1" applyFill="1" applyBorder="1" applyAlignment="1" applyProtection="1">
      <alignment horizontal="center" vertical="center"/>
    </xf>
    <xf numFmtId="166" fontId="12" fillId="8" borderId="19" xfId="0" applyNumberFormat="1" applyFont="1" applyFill="1" applyBorder="1" applyAlignment="1" applyProtection="1">
      <alignment horizontal="center" vertical="center" wrapText="1"/>
    </xf>
    <xf numFmtId="166" fontId="12" fillId="8" borderId="26" xfId="0" applyNumberFormat="1" applyFont="1" applyFill="1" applyBorder="1" applyAlignment="1" applyProtection="1">
      <alignment horizontal="center" vertical="center" wrapText="1"/>
    </xf>
    <xf numFmtId="0" fontId="18" fillId="8" borderId="25" xfId="0" applyFont="1" applyFill="1" applyBorder="1" applyAlignment="1" applyProtection="1">
      <alignment horizontal="center" vertical="center" wrapText="1"/>
    </xf>
    <xf numFmtId="0" fontId="2" fillId="5" borderId="72" xfId="0" applyFont="1" applyFill="1" applyBorder="1" applyAlignment="1" applyProtection="1">
      <alignment horizontal="center" vertical="center"/>
    </xf>
    <xf numFmtId="0" fontId="3" fillId="8" borderId="7" xfId="0" applyFont="1" applyFill="1" applyBorder="1" applyAlignment="1" applyProtection="1">
      <alignment horizontal="center" vertical="center"/>
    </xf>
    <xf numFmtId="0" fontId="3" fillId="8" borderId="8" xfId="0" applyFont="1" applyFill="1" applyBorder="1" applyAlignment="1" applyProtection="1">
      <alignment horizontal="center" vertical="center"/>
    </xf>
    <xf numFmtId="0" fontId="3" fillId="8" borderId="9" xfId="0" applyFont="1" applyFill="1" applyBorder="1" applyAlignment="1" applyProtection="1">
      <alignment horizontal="center" vertical="center"/>
    </xf>
    <xf numFmtId="0" fontId="4" fillId="6" borderId="59" xfId="0" applyFont="1" applyFill="1" applyBorder="1" applyAlignment="1" applyProtection="1">
      <alignment horizontal="center" vertical="center" wrapText="1"/>
    </xf>
    <xf numFmtId="0" fontId="4" fillId="6" borderId="60" xfId="0" applyFont="1" applyFill="1" applyBorder="1" applyAlignment="1" applyProtection="1">
      <alignment horizontal="center" vertical="center" wrapText="1"/>
    </xf>
    <xf numFmtId="0" fontId="12" fillId="8" borderId="32" xfId="0" applyFont="1" applyFill="1" applyBorder="1" applyAlignment="1" applyProtection="1">
      <alignment horizontal="center" vertical="center" wrapText="1"/>
    </xf>
    <xf numFmtId="0" fontId="12" fillId="8" borderId="18" xfId="0" applyFont="1" applyFill="1" applyBorder="1" applyAlignment="1" applyProtection="1">
      <alignment horizontal="center" vertical="center" wrapText="1"/>
    </xf>
    <xf numFmtId="0" fontId="12" fillId="8" borderId="20" xfId="0" applyFont="1" applyFill="1" applyBorder="1" applyAlignment="1" applyProtection="1">
      <alignment horizontal="center" vertical="center" wrapText="1"/>
    </xf>
    <xf numFmtId="0" fontId="12" fillId="8" borderId="18" xfId="0" applyFont="1" applyFill="1" applyBorder="1" applyAlignment="1" applyProtection="1">
      <alignment horizontal="center" vertical="center" textRotation="90"/>
    </xf>
    <xf numFmtId="0" fontId="12" fillId="8" borderId="28" xfId="0" applyFont="1" applyFill="1" applyBorder="1" applyAlignment="1" applyProtection="1">
      <alignment horizontal="center" vertical="center" textRotation="90"/>
    </xf>
    <xf numFmtId="0" fontId="12" fillId="8" borderId="29" xfId="0" applyFont="1" applyFill="1" applyBorder="1" applyAlignment="1" applyProtection="1">
      <alignment horizontal="center" vertical="center" textRotation="90"/>
    </xf>
    <xf numFmtId="0" fontId="5" fillId="8" borderId="43" xfId="0" applyFont="1" applyFill="1" applyBorder="1" applyAlignment="1" applyProtection="1">
      <alignment horizontal="center" vertical="center"/>
    </xf>
    <xf numFmtId="0" fontId="5" fillId="8" borderId="15" xfId="0" applyFont="1" applyFill="1" applyBorder="1" applyAlignment="1" applyProtection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12">
    <dxf>
      <border>
        <left style="dashed">
          <color auto="1"/>
        </left>
        <right style="dashed">
          <color auto="1"/>
        </right>
        <vertical/>
        <horizontal/>
      </border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C9D34D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10</xdr:row>
      <xdr:rowOff>152399</xdr:rowOff>
    </xdr:from>
    <xdr:to>
      <xdr:col>9</xdr:col>
      <xdr:colOff>38100</xdr:colOff>
      <xdr:row>12</xdr:row>
      <xdr:rowOff>66675</xdr:rowOff>
    </xdr:to>
    <xdr:sp macro="" textlink="">
      <xdr:nvSpPr>
        <xdr:cNvPr id="7" name="Bent-Up Arrow 6"/>
        <xdr:cNvSpPr/>
      </xdr:nvSpPr>
      <xdr:spPr>
        <a:xfrm flipV="1">
          <a:off x="9980485500" y="3038474"/>
          <a:ext cx="400050" cy="238126"/>
        </a:xfrm>
        <a:prstGeom prst="bentUpArrow">
          <a:avLst>
            <a:gd name="adj1" fmla="val 6308"/>
            <a:gd name="adj2" fmla="val 7318"/>
            <a:gd name="adj3" fmla="val 25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8</xdr:col>
      <xdr:colOff>19050</xdr:colOff>
      <xdr:row>8</xdr:row>
      <xdr:rowOff>125731</xdr:rowOff>
    </xdr:from>
    <xdr:to>
      <xdr:col>9</xdr:col>
      <xdr:colOff>28575</xdr:colOff>
      <xdr:row>9</xdr:row>
      <xdr:rowOff>9525</xdr:rowOff>
    </xdr:to>
    <xdr:sp macro="" textlink="">
      <xdr:nvSpPr>
        <xdr:cNvPr id="3" name="Right Arrow 2"/>
        <xdr:cNvSpPr/>
      </xdr:nvSpPr>
      <xdr:spPr>
        <a:xfrm>
          <a:off x="9980495025" y="2687956"/>
          <a:ext cx="571500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9</xdr:col>
      <xdr:colOff>19049</xdr:colOff>
      <xdr:row>22</xdr:row>
      <xdr:rowOff>57151</xdr:rowOff>
    </xdr:from>
    <xdr:to>
      <xdr:col>16</xdr:col>
      <xdr:colOff>390525</xdr:colOff>
      <xdr:row>26</xdr:row>
      <xdr:rowOff>114301</xdr:rowOff>
    </xdr:to>
    <xdr:sp macro="" textlink="">
      <xdr:nvSpPr>
        <xdr:cNvPr id="11" name="Curved Up Arrow 10"/>
        <xdr:cNvSpPr/>
      </xdr:nvSpPr>
      <xdr:spPr>
        <a:xfrm>
          <a:off x="9976532625" y="4924426"/>
          <a:ext cx="3790951" cy="704850"/>
        </a:xfrm>
        <a:prstGeom prst="curved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285750</xdr:colOff>
      <xdr:row>22</xdr:row>
      <xdr:rowOff>66675</xdr:rowOff>
    </xdr:from>
    <xdr:to>
      <xdr:col>23</xdr:col>
      <xdr:colOff>409575</xdr:colOff>
      <xdr:row>30</xdr:row>
      <xdr:rowOff>19050</xdr:rowOff>
    </xdr:to>
    <xdr:sp macro="" textlink="">
      <xdr:nvSpPr>
        <xdr:cNvPr id="12" name="Curved Up Arrow 11"/>
        <xdr:cNvSpPr/>
      </xdr:nvSpPr>
      <xdr:spPr>
        <a:xfrm>
          <a:off x="9972884550" y="4933950"/>
          <a:ext cx="7734300" cy="1247775"/>
        </a:xfrm>
        <a:prstGeom prst="curvedUpArrow">
          <a:avLst>
            <a:gd name="adj1" fmla="val 8589"/>
            <a:gd name="adj2" fmla="val 15481"/>
            <a:gd name="adj3" fmla="val 25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</xdr:col>
      <xdr:colOff>9525</xdr:colOff>
      <xdr:row>1</xdr:row>
      <xdr:rowOff>9524</xdr:rowOff>
    </xdr:from>
    <xdr:to>
      <xdr:col>5</xdr:col>
      <xdr:colOff>38100</xdr:colOff>
      <xdr:row>3</xdr:row>
      <xdr:rowOff>285750</xdr:rowOff>
    </xdr:to>
    <xdr:pic>
      <xdr:nvPicPr>
        <xdr:cNvPr id="13" name="Picture 12" descr="آرم دانشگاه جديد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81742800" y="57149"/>
          <a:ext cx="1228725" cy="10287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71"/>
  <sheetViews>
    <sheetView rightToLeft="1" tabSelected="1" zoomScaleNormal="100" workbookViewId="0">
      <selection activeCell="J43" sqref="J43"/>
    </sheetView>
  </sheetViews>
  <sheetFormatPr defaultColWidth="9.140625" defaultRowHeight="18" x14ac:dyDescent="0.25"/>
  <cols>
    <col min="1" max="1" width="0.42578125" style="1" customWidth="1"/>
    <col min="2" max="2" width="3.140625" style="1" customWidth="1"/>
    <col min="3" max="3" width="7.5703125" style="1" customWidth="1"/>
    <col min="4" max="4" width="7.28515625" style="1" customWidth="1"/>
    <col min="5" max="5" width="20.5703125" style="1" hidden="1" customWidth="1"/>
    <col min="6" max="6" width="0.85546875" style="1" customWidth="1"/>
    <col min="7" max="7" width="11.42578125" style="1" customWidth="1"/>
    <col min="8" max="8" width="0.85546875" style="1" customWidth="1"/>
    <col min="9" max="10" width="14.28515625" style="1" customWidth="1"/>
    <col min="11" max="11" width="14.5703125" style="1" customWidth="1"/>
    <col min="12" max="12" width="9.140625" style="1" customWidth="1"/>
    <col min="13" max="13" width="2.140625" style="1" customWidth="1"/>
    <col min="14" max="14" width="2.5703125" style="1" customWidth="1"/>
    <col min="15" max="15" width="12.140625" style="1" customWidth="1"/>
    <col min="16" max="16" width="7.28515625" style="1" customWidth="1"/>
    <col min="17" max="17" width="9.42578125" style="1" customWidth="1"/>
    <col min="18" max="18" width="9.140625" style="1" customWidth="1"/>
    <col min="19" max="19" width="10.85546875" style="2" customWidth="1"/>
    <col min="20" max="20" width="2.140625" style="1" customWidth="1"/>
    <col min="21" max="21" width="2.7109375" style="1" customWidth="1"/>
    <col min="22" max="22" width="12.42578125" style="1" customWidth="1"/>
    <col min="23" max="23" width="7.7109375" style="1" customWidth="1"/>
    <col min="24" max="24" width="8.7109375" style="1" customWidth="1"/>
    <col min="25" max="25" width="6.7109375" style="1" customWidth="1"/>
    <col min="26" max="26" width="7.5703125" style="1" customWidth="1"/>
    <col min="27" max="27" width="10.7109375" style="2" customWidth="1"/>
    <col min="28" max="28" width="4.140625" style="1" customWidth="1"/>
    <col min="29" max="29" width="11.42578125" style="1" customWidth="1"/>
    <col min="30" max="16384" width="9.140625" style="1"/>
  </cols>
  <sheetData>
    <row r="1" spans="2:29" ht="3.75" customHeight="1" thickBot="1" x14ac:dyDescent="0.3"/>
    <row r="2" spans="2:29" ht="32.25" customHeight="1" thickBot="1" x14ac:dyDescent="0.3">
      <c r="B2" s="122" t="s">
        <v>11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4"/>
      <c r="AB2" s="37"/>
      <c r="AC2" s="34"/>
    </row>
    <row r="3" spans="2:29" ht="27" customHeight="1" x14ac:dyDescent="0.25">
      <c r="B3" s="129" t="s">
        <v>29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1"/>
      <c r="AB3" s="37"/>
      <c r="AC3" s="119" t="s">
        <v>28</v>
      </c>
    </row>
    <row r="4" spans="2:29" ht="23.25" customHeight="1" thickBot="1" x14ac:dyDescent="0.3">
      <c r="B4" s="140"/>
      <c r="C4" s="141"/>
      <c r="D4" s="141"/>
      <c r="E4" s="141"/>
      <c r="F4" s="141"/>
      <c r="G4" s="74" t="s">
        <v>13</v>
      </c>
      <c r="H4" s="74"/>
      <c r="I4" s="73"/>
      <c r="J4" s="73"/>
      <c r="K4" s="73"/>
      <c r="L4" s="74" t="s">
        <v>14</v>
      </c>
      <c r="M4" s="74"/>
      <c r="N4" s="74"/>
      <c r="O4" s="77" t="s">
        <v>30</v>
      </c>
      <c r="P4" s="77"/>
      <c r="Q4" s="32"/>
      <c r="R4" s="74" t="s">
        <v>12</v>
      </c>
      <c r="S4" s="74"/>
      <c r="T4" s="74"/>
      <c r="U4" s="74"/>
      <c r="V4" s="40"/>
      <c r="W4" s="39"/>
      <c r="X4" s="39"/>
      <c r="Y4" s="39"/>
      <c r="Z4" s="39"/>
      <c r="AA4" s="33"/>
      <c r="AB4" s="37"/>
      <c r="AC4" s="120"/>
    </row>
    <row r="5" spans="2:29" ht="24" customHeight="1" thickTop="1" thickBot="1" x14ac:dyDescent="0.3">
      <c r="B5" s="83" t="s">
        <v>18</v>
      </c>
      <c r="C5" s="84"/>
      <c r="D5" s="84"/>
      <c r="E5" s="84"/>
      <c r="F5" s="84"/>
      <c r="G5" s="84"/>
      <c r="H5" s="84"/>
      <c r="I5" s="84"/>
      <c r="J5" s="84"/>
      <c r="K5" s="84"/>
      <c r="L5" s="85"/>
      <c r="M5" s="37"/>
      <c r="N5" s="128" t="s">
        <v>22</v>
      </c>
      <c r="O5" s="128"/>
      <c r="P5" s="128"/>
      <c r="Q5" s="128"/>
      <c r="R5" s="128"/>
      <c r="S5" s="128"/>
      <c r="T5" s="37"/>
      <c r="U5" s="83" t="s">
        <v>9</v>
      </c>
      <c r="V5" s="84"/>
      <c r="W5" s="84"/>
      <c r="X5" s="84"/>
      <c r="Y5" s="84"/>
      <c r="Z5" s="84"/>
      <c r="AA5" s="85"/>
      <c r="AB5" s="37"/>
      <c r="AC5" s="120"/>
    </row>
    <row r="6" spans="2:29" ht="26.25" customHeight="1" x14ac:dyDescent="0.25">
      <c r="B6" s="96" t="s">
        <v>0</v>
      </c>
      <c r="C6" s="94" t="s">
        <v>1</v>
      </c>
      <c r="D6" s="92" t="s">
        <v>4</v>
      </c>
      <c r="E6" s="90" t="s">
        <v>2</v>
      </c>
      <c r="F6" s="3"/>
      <c r="G6" s="132" t="s">
        <v>15</v>
      </c>
      <c r="H6" s="4"/>
      <c r="I6" s="135" t="s">
        <v>17</v>
      </c>
      <c r="J6" s="134" t="s">
        <v>16</v>
      </c>
      <c r="K6" s="86" t="s">
        <v>8</v>
      </c>
      <c r="L6" s="88" t="s">
        <v>5</v>
      </c>
      <c r="M6" s="37"/>
      <c r="N6" s="137" t="s">
        <v>0</v>
      </c>
      <c r="O6" s="75" t="s">
        <v>1</v>
      </c>
      <c r="P6" s="75" t="s">
        <v>4</v>
      </c>
      <c r="Q6" s="71" t="s">
        <v>27</v>
      </c>
      <c r="R6" s="72"/>
      <c r="S6" s="125" t="s">
        <v>21</v>
      </c>
      <c r="T6" s="37"/>
      <c r="U6" s="138" t="s">
        <v>0</v>
      </c>
      <c r="V6" s="75" t="s">
        <v>1</v>
      </c>
      <c r="W6" s="75" t="s">
        <v>4</v>
      </c>
      <c r="X6" s="127" t="s">
        <v>27</v>
      </c>
      <c r="Y6" s="127"/>
      <c r="Z6" s="127"/>
      <c r="AA6" s="125" t="s">
        <v>21</v>
      </c>
      <c r="AB6" s="37"/>
      <c r="AC6" s="120"/>
    </row>
    <row r="7" spans="2:29" ht="51" customHeight="1" thickBot="1" x14ac:dyDescent="0.3">
      <c r="B7" s="97"/>
      <c r="C7" s="95"/>
      <c r="D7" s="93"/>
      <c r="E7" s="91"/>
      <c r="F7" s="3"/>
      <c r="G7" s="133"/>
      <c r="H7" s="3"/>
      <c r="I7" s="136"/>
      <c r="J7" s="76"/>
      <c r="K7" s="87"/>
      <c r="L7" s="89"/>
      <c r="M7" s="37"/>
      <c r="N7" s="97"/>
      <c r="O7" s="76"/>
      <c r="P7" s="76"/>
      <c r="Q7" s="38" t="s">
        <v>26</v>
      </c>
      <c r="R7" s="38" t="s">
        <v>10</v>
      </c>
      <c r="S7" s="126"/>
      <c r="T7" s="37"/>
      <c r="U7" s="139"/>
      <c r="V7" s="76"/>
      <c r="W7" s="76"/>
      <c r="X7" s="35" t="s">
        <v>6</v>
      </c>
      <c r="Y7" s="35" t="s">
        <v>7</v>
      </c>
      <c r="Z7" s="35" t="s">
        <v>10</v>
      </c>
      <c r="AA7" s="126"/>
      <c r="AC7" s="120"/>
    </row>
    <row r="8" spans="2:29" ht="14.25" customHeight="1" thickTop="1" thickBot="1" x14ac:dyDescent="0.3">
      <c r="B8" s="25">
        <v>1</v>
      </c>
      <c r="C8" s="67" t="s">
        <v>31</v>
      </c>
      <c r="D8" s="68"/>
      <c r="E8" s="5">
        <f>10^(D8/10)</f>
        <v>1</v>
      </c>
      <c r="F8" s="6"/>
      <c r="G8" s="110" t="e">
        <f>10*LOG(E68)</f>
        <v>#DIV/0!</v>
      </c>
      <c r="H8" s="7"/>
      <c r="I8" s="64">
        <f>MIN(D8:D67)</f>
        <v>0</v>
      </c>
      <c r="J8" s="65">
        <f>MAX(D8:D67)</f>
        <v>0</v>
      </c>
      <c r="K8" s="65">
        <f>COUNTIFS(D8:D67,"&gt;=82",D8:D67,"&lt;=85")</f>
        <v>0</v>
      </c>
      <c r="L8" s="66">
        <f>COUNTIF(D8:D67,"&gt;85")</f>
        <v>0</v>
      </c>
      <c r="M8" s="78"/>
      <c r="N8" s="25">
        <v>1</v>
      </c>
      <c r="O8" s="28"/>
      <c r="P8" s="46"/>
      <c r="Q8" s="47"/>
      <c r="R8" s="48">
        <f>Q8/60</f>
        <v>0</v>
      </c>
      <c r="S8" s="58" t="e">
        <f>P8+10*LOG(R8/8)</f>
        <v>#NUM!</v>
      </c>
      <c r="T8" s="8"/>
      <c r="U8" s="25">
        <v>1</v>
      </c>
      <c r="V8" s="28"/>
      <c r="W8" s="46"/>
      <c r="X8" s="46"/>
      <c r="Y8" s="47"/>
      <c r="Z8" s="55">
        <f>(Y8*X8)/3600</f>
        <v>0</v>
      </c>
      <c r="AA8" s="61" t="e">
        <f>W8+10*LOG(Z8)-10*LOG(8)</f>
        <v>#NUM!</v>
      </c>
      <c r="AC8" s="120"/>
    </row>
    <row r="9" spans="2:29" ht="12.95" customHeight="1" x14ac:dyDescent="0.25">
      <c r="B9" s="26">
        <v>2</v>
      </c>
      <c r="C9" s="42" t="s">
        <v>32</v>
      </c>
      <c r="D9" s="43"/>
      <c r="E9" s="9">
        <f t="shared" ref="E9:E67" si="0">10^(D9/10)</f>
        <v>1</v>
      </c>
      <c r="F9" s="6"/>
      <c r="G9" s="111"/>
      <c r="H9" s="6"/>
      <c r="I9" s="81" t="s">
        <v>23</v>
      </c>
      <c r="J9" s="81"/>
      <c r="K9" s="81"/>
      <c r="L9" s="81"/>
      <c r="M9" s="79"/>
      <c r="N9" s="26">
        <v>2</v>
      </c>
      <c r="O9" s="29"/>
      <c r="P9" s="49"/>
      <c r="Q9" s="50"/>
      <c r="R9" s="51">
        <f t="shared" ref="R9:R22" si="1">Q9/60</f>
        <v>0</v>
      </c>
      <c r="S9" s="59" t="e">
        <f t="shared" ref="S9:S17" si="2">P9+10*LOG(R9/8)</f>
        <v>#NUM!</v>
      </c>
      <c r="T9" s="37"/>
      <c r="U9" s="26">
        <v>2</v>
      </c>
      <c r="V9" s="29"/>
      <c r="W9" s="49"/>
      <c r="X9" s="49"/>
      <c r="Y9" s="50"/>
      <c r="Z9" s="56">
        <f>(Y9*X9)/3600</f>
        <v>0</v>
      </c>
      <c r="AA9" s="62" t="e">
        <f>W9+10*LOG(Z9)-10*LOG(8)</f>
        <v>#NUM!</v>
      </c>
      <c r="AC9" s="120"/>
    </row>
    <row r="10" spans="2:29" ht="12.95" customHeight="1" thickBot="1" x14ac:dyDescent="0.3">
      <c r="B10" s="26">
        <v>3</v>
      </c>
      <c r="C10" s="42" t="s">
        <v>33</v>
      </c>
      <c r="D10" s="43"/>
      <c r="E10" s="9">
        <f t="shared" si="0"/>
        <v>1</v>
      </c>
      <c r="F10" s="6"/>
      <c r="G10" s="112"/>
      <c r="H10" s="10"/>
      <c r="I10" s="82"/>
      <c r="J10" s="82"/>
      <c r="K10" s="82"/>
      <c r="L10" s="82"/>
      <c r="M10" s="79"/>
      <c r="N10" s="26">
        <v>3</v>
      </c>
      <c r="O10" s="29"/>
      <c r="P10" s="49"/>
      <c r="Q10" s="50"/>
      <c r="R10" s="51">
        <f t="shared" si="1"/>
        <v>0</v>
      </c>
      <c r="S10" s="59" t="e">
        <f t="shared" si="2"/>
        <v>#NUM!</v>
      </c>
      <c r="T10" s="37"/>
      <c r="U10" s="26">
        <v>3</v>
      </c>
      <c r="V10" s="29"/>
      <c r="W10" s="49"/>
      <c r="X10" s="49"/>
      <c r="Y10" s="50"/>
      <c r="Z10" s="56">
        <f t="shared" ref="Z10:Z22" si="3">(Y10*X10)/3600</f>
        <v>0</v>
      </c>
      <c r="AA10" s="62" t="e">
        <f t="shared" ref="AA10:AA22" si="4">W10+10*LOG(Z10)-10*LOG(8)</f>
        <v>#NUM!</v>
      </c>
      <c r="AC10" s="120"/>
    </row>
    <row r="11" spans="2:29" ht="12.95" customHeight="1" thickTop="1" x14ac:dyDescent="0.25">
      <c r="B11" s="26">
        <v>4</v>
      </c>
      <c r="C11" s="42" t="s">
        <v>34</v>
      </c>
      <c r="D11" s="43"/>
      <c r="E11" s="9">
        <f t="shared" si="0"/>
        <v>1</v>
      </c>
      <c r="F11" s="6"/>
      <c r="G11" s="10"/>
      <c r="H11" s="10"/>
      <c r="I11" s="82" t="s">
        <v>24</v>
      </c>
      <c r="J11" s="82"/>
      <c r="K11" s="82"/>
      <c r="L11" s="82"/>
      <c r="M11" s="79"/>
      <c r="N11" s="26">
        <v>4</v>
      </c>
      <c r="O11" s="29"/>
      <c r="P11" s="49"/>
      <c r="Q11" s="50"/>
      <c r="R11" s="51">
        <f t="shared" si="1"/>
        <v>0</v>
      </c>
      <c r="S11" s="59" t="e">
        <f t="shared" si="2"/>
        <v>#NUM!</v>
      </c>
      <c r="T11" s="37"/>
      <c r="U11" s="26">
        <v>4</v>
      </c>
      <c r="V11" s="29"/>
      <c r="W11" s="49"/>
      <c r="X11" s="49"/>
      <c r="Y11" s="50"/>
      <c r="Z11" s="56">
        <f t="shared" si="3"/>
        <v>0</v>
      </c>
      <c r="AA11" s="62" t="e">
        <f t="shared" si="4"/>
        <v>#NUM!</v>
      </c>
      <c r="AC11" s="120"/>
    </row>
    <row r="12" spans="2:29" ht="12.95" customHeight="1" x14ac:dyDescent="0.25">
      <c r="B12" s="26">
        <v>5</v>
      </c>
      <c r="C12" s="42" t="s">
        <v>35</v>
      </c>
      <c r="D12" s="43"/>
      <c r="E12" s="9">
        <f t="shared" si="0"/>
        <v>1</v>
      </c>
      <c r="F12" s="6"/>
      <c r="G12" s="7"/>
      <c r="H12" s="7"/>
      <c r="I12" s="82"/>
      <c r="J12" s="82"/>
      <c r="K12" s="82"/>
      <c r="L12" s="82"/>
      <c r="M12" s="79"/>
      <c r="N12" s="26">
        <v>5</v>
      </c>
      <c r="O12" s="29"/>
      <c r="P12" s="49"/>
      <c r="Q12" s="50"/>
      <c r="R12" s="51">
        <f t="shared" si="1"/>
        <v>0</v>
      </c>
      <c r="S12" s="59" t="e">
        <f t="shared" si="2"/>
        <v>#NUM!</v>
      </c>
      <c r="T12" s="37"/>
      <c r="U12" s="26">
        <v>5</v>
      </c>
      <c r="V12" s="29"/>
      <c r="W12" s="49"/>
      <c r="X12" s="49"/>
      <c r="Y12" s="50"/>
      <c r="Z12" s="56">
        <f t="shared" si="3"/>
        <v>0</v>
      </c>
      <c r="AA12" s="62" t="e">
        <f t="shared" si="4"/>
        <v>#NUM!</v>
      </c>
      <c r="AC12" s="120"/>
    </row>
    <row r="13" spans="2:29" ht="14.25" customHeight="1" thickBot="1" x14ac:dyDescent="0.3">
      <c r="B13" s="26">
        <v>6</v>
      </c>
      <c r="C13" s="42" t="s">
        <v>36</v>
      </c>
      <c r="D13" s="43"/>
      <c r="E13" s="9">
        <f t="shared" si="0"/>
        <v>1</v>
      </c>
      <c r="F13" s="6"/>
      <c r="G13" s="11"/>
      <c r="H13" s="11"/>
      <c r="I13" s="30"/>
      <c r="J13" s="30"/>
      <c r="K13" s="30"/>
      <c r="L13" s="11"/>
      <c r="M13" s="79"/>
      <c r="N13" s="26">
        <v>6</v>
      </c>
      <c r="O13" s="29"/>
      <c r="P13" s="49"/>
      <c r="Q13" s="50"/>
      <c r="R13" s="51">
        <f t="shared" si="1"/>
        <v>0</v>
      </c>
      <c r="S13" s="59" t="e">
        <f t="shared" si="2"/>
        <v>#NUM!</v>
      </c>
      <c r="T13" s="37"/>
      <c r="U13" s="26">
        <v>6</v>
      </c>
      <c r="V13" s="29"/>
      <c r="W13" s="49"/>
      <c r="X13" s="49"/>
      <c r="Y13" s="50"/>
      <c r="Z13" s="56">
        <f t="shared" si="3"/>
        <v>0</v>
      </c>
      <c r="AA13" s="62" t="e">
        <f t="shared" si="4"/>
        <v>#NUM!</v>
      </c>
      <c r="AC13" s="120"/>
    </row>
    <row r="14" spans="2:29" ht="13.5" customHeight="1" thickTop="1" x14ac:dyDescent="0.25">
      <c r="B14" s="26">
        <v>7</v>
      </c>
      <c r="C14" s="42" t="s">
        <v>37</v>
      </c>
      <c r="D14" s="43"/>
      <c r="E14" s="9">
        <f t="shared" si="0"/>
        <v>1</v>
      </c>
      <c r="F14" s="6"/>
      <c r="G14" s="11"/>
      <c r="H14" s="11"/>
      <c r="I14" s="115" t="s">
        <v>25</v>
      </c>
      <c r="J14" s="116"/>
      <c r="K14" s="113" t="e">
        <f>10*LOG((1/8)*((R8*10^(P8/10))+(R9*10^(P9/10))+(R10*10^(P10/10))+(R11*10^(P11/10))+(R12*10^(P12/10))+(R13*10^(P13/10))+(R14*10^(P14/10))+(R15*10^(P15/10))+(R16*10^(P16/10))+(R17*10^(P17/10))+(R18*10^(P18/10))+(R19*10^(P19/10))+(R20*10^(P20/10))+(R21*10^(P21/10))+(R22*10^(P22/10))+(Z8*10^(W8/10))+(Z9*10^(W9/10))+(Z10*10^(W10/10))+(Z11*10^(W11/10))+(Z12*10^(W12/10))+(Z13*10^(W13/10))+(Z14*10^(W14/10))+(Z15*10^(W15/10))+(Z16*10^(W16/10))+(Z17*10^(W17/10))+(Z18*10^(W18/10))+(Z19*10^(W19/10))+(Z20*10^(W20/10))+(Z21*10^(W21/10))+(Z22*10^(W22/10))))</f>
        <v>#NUM!</v>
      </c>
      <c r="L14" s="11"/>
      <c r="M14" s="79"/>
      <c r="N14" s="26">
        <v>7</v>
      </c>
      <c r="O14" s="29"/>
      <c r="P14" s="49"/>
      <c r="Q14" s="50"/>
      <c r="R14" s="51">
        <f t="shared" si="1"/>
        <v>0</v>
      </c>
      <c r="S14" s="59" t="e">
        <f t="shared" si="2"/>
        <v>#NUM!</v>
      </c>
      <c r="T14" s="37"/>
      <c r="U14" s="26">
        <v>7</v>
      </c>
      <c r="V14" s="29"/>
      <c r="W14" s="49"/>
      <c r="X14" s="49"/>
      <c r="Y14" s="50"/>
      <c r="Z14" s="56">
        <f t="shared" si="3"/>
        <v>0</v>
      </c>
      <c r="AA14" s="62" t="e">
        <f t="shared" si="4"/>
        <v>#NUM!</v>
      </c>
      <c r="AC14" s="120"/>
    </row>
    <row r="15" spans="2:29" ht="13.5" customHeight="1" x14ac:dyDescent="0.25">
      <c r="B15" s="26">
        <v>8</v>
      </c>
      <c r="C15" s="42" t="s">
        <v>38</v>
      </c>
      <c r="D15" s="43"/>
      <c r="E15" s="9">
        <f t="shared" si="0"/>
        <v>1</v>
      </c>
      <c r="F15" s="6"/>
      <c r="G15" s="11"/>
      <c r="H15" s="11"/>
      <c r="I15" s="117"/>
      <c r="J15" s="118"/>
      <c r="K15" s="114"/>
      <c r="L15" s="11"/>
      <c r="M15" s="79"/>
      <c r="N15" s="26">
        <v>8</v>
      </c>
      <c r="O15" s="29"/>
      <c r="P15" s="49"/>
      <c r="Q15" s="50"/>
      <c r="R15" s="51">
        <f t="shared" si="1"/>
        <v>0</v>
      </c>
      <c r="S15" s="59" t="e">
        <f t="shared" si="2"/>
        <v>#NUM!</v>
      </c>
      <c r="T15" s="37"/>
      <c r="U15" s="26">
        <v>8</v>
      </c>
      <c r="V15" s="29"/>
      <c r="W15" s="49"/>
      <c r="X15" s="49"/>
      <c r="Y15" s="50"/>
      <c r="Z15" s="56">
        <f t="shared" si="3"/>
        <v>0</v>
      </c>
      <c r="AA15" s="62" t="e">
        <f t="shared" si="4"/>
        <v>#NUM!</v>
      </c>
      <c r="AC15" s="120"/>
    </row>
    <row r="16" spans="2:29" ht="12.95" customHeight="1" x14ac:dyDescent="0.25">
      <c r="B16" s="26">
        <v>9</v>
      </c>
      <c r="C16" s="42" t="s">
        <v>39</v>
      </c>
      <c r="D16" s="43"/>
      <c r="E16" s="9">
        <f t="shared" si="0"/>
        <v>1</v>
      </c>
      <c r="F16" s="6"/>
      <c r="G16" s="11"/>
      <c r="H16" s="11"/>
      <c r="I16" s="117"/>
      <c r="J16" s="118"/>
      <c r="K16" s="114"/>
      <c r="L16" s="11"/>
      <c r="M16" s="79"/>
      <c r="N16" s="26">
        <v>9</v>
      </c>
      <c r="O16" s="29"/>
      <c r="P16" s="49"/>
      <c r="Q16" s="50"/>
      <c r="R16" s="51">
        <f t="shared" si="1"/>
        <v>0</v>
      </c>
      <c r="S16" s="59" t="e">
        <f t="shared" si="2"/>
        <v>#NUM!</v>
      </c>
      <c r="T16" s="37"/>
      <c r="U16" s="26">
        <v>9</v>
      </c>
      <c r="V16" s="29"/>
      <c r="W16" s="49"/>
      <c r="X16" s="49"/>
      <c r="Y16" s="50"/>
      <c r="Z16" s="56">
        <f t="shared" si="3"/>
        <v>0</v>
      </c>
      <c r="AA16" s="62" t="e">
        <f t="shared" si="4"/>
        <v>#NUM!</v>
      </c>
      <c r="AC16" s="120"/>
    </row>
    <row r="17" spans="2:29" ht="12.95" customHeight="1" x14ac:dyDescent="0.25">
      <c r="B17" s="26">
        <v>10</v>
      </c>
      <c r="C17" s="42" t="s">
        <v>40</v>
      </c>
      <c r="D17" s="43"/>
      <c r="E17" s="9">
        <f t="shared" si="0"/>
        <v>1</v>
      </c>
      <c r="F17" s="6"/>
      <c r="G17" s="11"/>
      <c r="H17" s="11"/>
      <c r="I17" s="98" t="s">
        <v>91</v>
      </c>
      <c r="J17" s="99"/>
      <c r="K17" s="104" t="e">
        <f>10^((K14-85)/10)</f>
        <v>#NUM!</v>
      </c>
      <c r="L17" s="11"/>
      <c r="M17" s="79"/>
      <c r="N17" s="26">
        <v>10</v>
      </c>
      <c r="O17" s="29"/>
      <c r="P17" s="49"/>
      <c r="Q17" s="50"/>
      <c r="R17" s="51">
        <f t="shared" si="1"/>
        <v>0</v>
      </c>
      <c r="S17" s="59" t="e">
        <f t="shared" si="2"/>
        <v>#NUM!</v>
      </c>
      <c r="T17" s="37"/>
      <c r="U17" s="26">
        <v>10</v>
      </c>
      <c r="V17" s="29"/>
      <c r="W17" s="49"/>
      <c r="X17" s="49"/>
      <c r="Y17" s="50"/>
      <c r="Z17" s="56">
        <f t="shared" si="3"/>
        <v>0</v>
      </c>
      <c r="AA17" s="62" t="e">
        <f t="shared" si="4"/>
        <v>#NUM!</v>
      </c>
      <c r="AC17" s="120"/>
    </row>
    <row r="18" spans="2:29" ht="12.95" customHeight="1" x14ac:dyDescent="0.25">
      <c r="B18" s="26">
        <v>11</v>
      </c>
      <c r="C18" s="41" t="s">
        <v>41</v>
      </c>
      <c r="D18" s="43"/>
      <c r="E18" s="9">
        <f t="shared" si="0"/>
        <v>1</v>
      </c>
      <c r="F18" s="6"/>
      <c r="G18" s="11"/>
      <c r="H18" s="11"/>
      <c r="I18" s="100"/>
      <c r="J18" s="101"/>
      <c r="K18" s="105"/>
      <c r="L18" s="11"/>
      <c r="M18" s="12"/>
      <c r="N18" s="26">
        <v>11</v>
      </c>
      <c r="O18" s="29"/>
      <c r="P18" s="49"/>
      <c r="Q18" s="50"/>
      <c r="R18" s="51">
        <f t="shared" si="1"/>
        <v>0</v>
      </c>
      <c r="S18" s="59" t="e">
        <f t="shared" ref="S18:S19" si="5">P18+10*LOG(R18/8)</f>
        <v>#NUM!</v>
      </c>
      <c r="T18" s="13"/>
      <c r="U18" s="26">
        <v>11</v>
      </c>
      <c r="V18" s="29"/>
      <c r="W18" s="49"/>
      <c r="X18" s="49"/>
      <c r="Y18" s="50"/>
      <c r="Z18" s="56">
        <f t="shared" si="3"/>
        <v>0</v>
      </c>
      <c r="AA18" s="62" t="e">
        <f t="shared" si="4"/>
        <v>#NUM!</v>
      </c>
      <c r="AC18" s="120"/>
    </row>
    <row r="19" spans="2:29" ht="12.95" customHeight="1" thickBot="1" x14ac:dyDescent="0.3">
      <c r="B19" s="26">
        <v>12</v>
      </c>
      <c r="C19" s="42" t="s">
        <v>42</v>
      </c>
      <c r="D19" s="43"/>
      <c r="E19" s="9">
        <f t="shared" si="0"/>
        <v>1</v>
      </c>
      <c r="F19" s="6"/>
      <c r="G19" s="11"/>
      <c r="H19" s="11"/>
      <c r="I19" s="102"/>
      <c r="J19" s="103"/>
      <c r="K19" s="106"/>
      <c r="L19" s="11"/>
      <c r="M19" s="12"/>
      <c r="N19" s="26">
        <v>12</v>
      </c>
      <c r="O19" s="29"/>
      <c r="P19" s="49"/>
      <c r="Q19" s="50"/>
      <c r="R19" s="51">
        <f t="shared" si="1"/>
        <v>0</v>
      </c>
      <c r="S19" s="59" t="e">
        <f t="shared" si="5"/>
        <v>#NUM!</v>
      </c>
      <c r="T19" s="13"/>
      <c r="U19" s="26">
        <v>12</v>
      </c>
      <c r="V19" s="29"/>
      <c r="W19" s="49"/>
      <c r="X19" s="49"/>
      <c r="Y19" s="50"/>
      <c r="Z19" s="56">
        <f t="shared" si="3"/>
        <v>0</v>
      </c>
      <c r="AA19" s="62" t="e">
        <f t="shared" si="4"/>
        <v>#NUM!</v>
      </c>
      <c r="AC19" s="120"/>
    </row>
    <row r="20" spans="2:29" ht="12.95" customHeight="1" thickTop="1" x14ac:dyDescent="0.25">
      <c r="B20" s="26">
        <v>13</v>
      </c>
      <c r="C20" s="42" t="s">
        <v>43</v>
      </c>
      <c r="D20" s="43"/>
      <c r="E20" s="9">
        <f t="shared" si="0"/>
        <v>1</v>
      </c>
      <c r="F20" s="6"/>
      <c r="G20" s="6"/>
      <c r="H20" s="6"/>
      <c r="I20" s="69"/>
      <c r="J20" s="69"/>
      <c r="K20" s="70"/>
      <c r="L20" s="6"/>
      <c r="M20" s="37"/>
      <c r="N20" s="26">
        <v>13</v>
      </c>
      <c r="O20" s="29"/>
      <c r="P20" s="49"/>
      <c r="Q20" s="50"/>
      <c r="R20" s="51">
        <f t="shared" si="1"/>
        <v>0</v>
      </c>
      <c r="S20" s="59" t="e">
        <f t="shared" ref="S20:S22" si="6">P20+10*LOG(R20/8)</f>
        <v>#NUM!</v>
      </c>
      <c r="T20" s="37"/>
      <c r="U20" s="26">
        <v>13</v>
      </c>
      <c r="V20" s="29"/>
      <c r="W20" s="49"/>
      <c r="X20" s="49"/>
      <c r="Y20" s="50"/>
      <c r="Z20" s="56">
        <f t="shared" si="3"/>
        <v>0</v>
      </c>
      <c r="AA20" s="62" t="e">
        <f t="shared" si="4"/>
        <v>#NUM!</v>
      </c>
      <c r="AC20" s="120"/>
    </row>
    <row r="21" spans="2:29" ht="12.95" customHeight="1" x14ac:dyDescent="0.25">
      <c r="B21" s="26">
        <v>14</v>
      </c>
      <c r="C21" s="42" t="s">
        <v>44</v>
      </c>
      <c r="D21" s="43"/>
      <c r="E21" s="9">
        <f t="shared" si="0"/>
        <v>1</v>
      </c>
      <c r="F21" s="6"/>
      <c r="G21" s="6"/>
      <c r="H21" s="6"/>
      <c r="I21" s="80"/>
      <c r="J21" s="80"/>
      <c r="K21" s="109"/>
      <c r="L21" s="6"/>
      <c r="M21" s="37"/>
      <c r="N21" s="26">
        <v>14</v>
      </c>
      <c r="O21" s="29"/>
      <c r="P21" s="49"/>
      <c r="Q21" s="50"/>
      <c r="R21" s="51">
        <f t="shared" si="1"/>
        <v>0</v>
      </c>
      <c r="S21" s="59" t="e">
        <f t="shared" si="6"/>
        <v>#NUM!</v>
      </c>
      <c r="T21" s="37"/>
      <c r="U21" s="26">
        <v>14</v>
      </c>
      <c r="V21" s="29"/>
      <c r="W21" s="49"/>
      <c r="X21" s="49"/>
      <c r="Y21" s="50"/>
      <c r="Z21" s="56">
        <f t="shared" si="3"/>
        <v>0</v>
      </c>
      <c r="AA21" s="62" t="e">
        <f t="shared" si="4"/>
        <v>#NUM!</v>
      </c>
      <c r="AC21" s="120"/>
    </row>
    <row r="22" spans="2:29" ht="12.95" customHeight="1" thickBot="1" x14ac:dyDescent="0.3">
      <c r="B22" s="26">
        <v>15</v>
      </c>
      <c r="C22" s="42" t="s">
        <v>45</v>
      </c>
      <c r="D22" s="43"/>
      <c r="E22" s="9">
        <f t="shared" si="0"/>
        <v>1</v>
      </c>
      <c r="F22" s="6"/>
      <c r="G22" s="6"/>
      <c r="H22" s="6"/>
      <c r="I22" s="80"/>
      <c r="J22" s="80"/>
      <c r="K22" s="109"/>
      <c r="L22" s="6"/>
      <c r="M22" s="37"/>
      <c r="N22" s="27">
        <v>15</v>
      </c>
      <c r="O22" s="31"/>
      <c r="P22" s="52"/>
      <c r="Q22" s="53"/>
      <c r="R22" s="54">
        <f t="shared" si="1"/>
        <v>0</v>
      </c>
      <c r="S22" s="60" t="e">
        <f t="shared" si="6"/>
        <v>#NUM!</v>
      </c>
      <c r="T22" s="37"/>
      <c r="U22" s="27">
        <v>15</v>
      </c>
      <c r="V22" s="31"/>
      <c r="W22" s="52"/>
      <c r="X22" s="52"/>
      <c r="Y22" s="53"/>
      <c r="Z22" s="57">
        <f t="shared" si="3"/>
        <v>0</v>
      </c>
      <c r="AA22" s="63" t="e">
        <f t="shared" si="4"/>
        <v>#NUM!</v>
      </c>
      <c r="AC22" s="121"/>
    </row>
    <row r="23" spans="2:29" ht="12.95" customHeight="1" x14ac:dyDescent="0.25">
      <c r="B23" s="26">
        <v>16</v>
      </c>
      <c r="C23" s="42" t="s">
        <v>46</v>
      </c>
      <c r="D23" s="43"/>
      <c r="E23" s="9">
        <f t="shared" si="0"/>
        <v>1</v>
      </c>
      <c r="F23" s="6"/>
      <c r="G23" s="6"/>
      <c r="H23" s="6"/>
      <c r="I23" s="6"/>
      <c r="J23" s="6"/>
      <c r="K23" s="6"/>
      <c r="L23" s="14"/>
      <c r="M23" s="37"/>
      <c r="N23" s="37"/>
      <c r="O23" s="37"/>
      <c r="P23" s="37"/>
      <c r="Q23" s="37"/>
      <c r="R23" s="37"/>
      <c r="S23" s="13"/>
      <c r="T23" s="37"/>
      <c r="U23" s="37"/>
      <c r="V23" s="37"/>
      <c r="W23" s="37"/>
      <c r="X23" s="37"/>
      <c r="Y23" s="37"/>
      <c r="Z23" s="37"/>
      <c r="AA23" s="13"/>
    </row>
    <row r="24" spans="2:29" ht="12.95" customHeight="1" x14ac:dyDescent="0.25">
      <c r="B24" s="26">
        <v>17</v>
      </c>
      <c r="C24" s="42" t="s">
        <v>47</v>
      </c>
      <c r="D24" s="43"/>
      <c r="E24" s="9">
        <f t="shared" si="0"/>
        <v>1</v>
      </c>
      <c r="F24" s="6"/>
      <c r="G24" s="6"/>
      <c r="H24" s="6"/>
      <c r="I24" s="6"/>
      <c r="J24" s="6"/>
      <c r="K24" s="6"/>
      <c r="L24" s="14"/>
      <c r="M24" s="37"/>
      <c r="N24" s="37"/>
      <c r="O24" s="37"/>
      <c r="P24" s="37"/>
      <c r="Q24" s="37"/>
      <c r="R24" s="37" t="s">
        <v>19</v>
      </c>
      <c r="S24" s="13"/>
      <c r="T24" s="37"/>
      <c r="U24" s="37"/>
      <c r="V24" s="37"/>
      <c r="W24" s="37"/>
      <c r="X24" s="37"/>
      <c r="Y24" s="37"/>
      <c r="Z24" s="37"/>
      <c r="AA24" s="13"/>
    </row>
    <row r="25" spans="2:29" ht="12.95" customHeight="1" x14ac:dyDescent="0.25">
      <c r="B25" s="26">
        <v>18</v>
      </c>
      <c r="C25" s="42" t="s">
        <v>48</v>
      </c>
      <c r="D25" s="43"/>
      <c r="E25" s="9">
        <f t="shared" si="0"/>
        <v>1</v>
      </c>
      <c r="F25" s="6"/>
      <c r="G25" s="6"/>
      <c r="H25" s="6"/>
      <c r="I25" s="6"/>
      <c r="J25" s="6"/>
      <c r="K25" s="6"/>
      <c r="L25" s="14"/>
      <c r="M25" s="37"/>
      <c r="N25" s="37"/>
      <c r="O25" s="37"/>
      <c r="P25" s="37"/>
      <c r="Q25" s="37"/>
      <c r="R25" s="37" t="s">
        <v>20</v>
      </c>
      <c r="S25" s="13"/>
      <c r="T25" s="37"/>
      <c r="U25" s="37"/>
      <c r="V25" s="37"/>
      <c r="W25" s="37"/>
      <c r="X25" s="37"/>
      <c r="Y25" s="37"/>
      <c r="Z25" s="37"/>
      <c r="AA25" s="13"/>
    </row>
    <row r="26" spans="2:29" ht="12.95" customHeight="1" x14ac:dyDescent="0.25">
      <c r="B26" s="26">
        <v>19</v>
      </c>
      <c r="C26" s="42" t="s">
        <v>49</v>
      </c>
      <c r="D26" s="43"/>
      <c r="E26" s="9">
        <f t="shared" si="0"/>
        <v>1</v>
      </c>
      <c r="F26" s="6"/>
      <c r="G26" s="6"/>
      <c r="H26" s="6"/>
      <c r="I26" s="6"/>
      <c r="J26" s="6"/>
      <c r="K26" s="6"/>
      <c r="L26" s="15"/>
      <c r="M26" s="37"/>
      <c r="N26" s="37"/>
      <c r="O26" s="37"/>
      <c r="P26" s="37"/>
      <c r="Q26" s="37"/>
      <c r="R26" s="37"/>
      <c r="S26" s="13"/>
      <c r="T26" s="37"/>
      <c r="U26" s="37"/>
      <c r="V26" s="37"/>
      <c r="W26" s="37"/>
      <c r="X26" s="37"/>
      <c r="Y26" s="37"/>
      <c r="Z26" s="37"/>
      <c r="AA26" s="13"/>
    </row>
    <row r="27" spans="2:29" ht="12.95" customHeight="1" x14ac:dyDescent="0.25">
      <c r="B27" s="26">
        <v>20</v>
      </c>
      <c r="C27" s="42" t="s">
        <v>50</v>
      </c>
      <c r="D27" s="43"/>
      <c r="E27" s="9">
        <f t="shared" si="0"/>
        <v>1</v>
      </c>
      <c r="F27" s="6"/>
      <c r="G27" s="37"/>
      <c r="H27" s="37"/>
      <c r="I27" s="37"/>
      <c r="J27" s="37"/>
      <c r="K27" s="37"/>
      <c r="L27" s="15"/>
      <c r="M27" s="37"/>
      <c r="N27" s="37"/>
      <c r="O27" s="37"/>
      <c r="P27" s="37"/>
      <c r="Q27" s="37"/>
      <c r="R27" s="37"/>
      <c r="S27" s="13"/>
      <c r="T27" s="37"/>
      <c r="U27" s="37"/>
      <c r="V27" s="37"/>
      <c r="W27" s="37"/>
      <c r="X27" s="37"/>
      <c r="Y27" s="37"/>
      <c r="Z27" s="37"/>
      <c r="AA27" s="13"/>
    </row>
    <row r="28" spans="2:29" ht="12.95" customHeight="1" x14ac:dyDescent="0.25">
      <c r="B28" s="26">
        <v>21</v>
      </c>
      <c r="C28" s="41" t="s">
        <v>51</v>
      </c>
      <c r="D28" s="43"/>
      <c r="E28" s="9">
        <f t="shared" si="0"/>
        <v>1</v>
      </c>
      <c r="F28" s="6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13"/>
      <c r="T28" s="37"/>
      <c r="U28" s="37"/>
      <c r="V28" s="37"/>
      <c r="W28" s="37"/>
      <c r="X28" s="37"/>
      <c r="Y28" s="37"/>
      <c r="Z28" s="37"/>
      <c r="AA28" s="13"/>
    </row>
    <row r="29" spans="2:29" ht="12.95" customHeight="1" x14ac:dyDescent="0.25">
      <c r="B29" s="26">
        <v>22</v>
      </c>
      <c r="C29" s="42" t="s">
        <v>52</v>
      </c>
      <c r="D29" s="43"/>
      <c r="E29" s="9">
        <f t="shared" si="0"/>
        <v>1</v>
      </c>
      <c r="F29" s="6"/>
      <c r="G29" s="37"/>
      <c r="H29" s="37"/>
      <c r="I29" s="37"/>
      <c r="J29" s="37"/>
      <c r="K29" s="37"/>
      <c r="L29" s="16"/>
      <c r="M29" s="37"/>
      <c r="N29" s="37"/>
      <c r="O29" s="37"/>
      <c r="P29" s="37"/>
      <c r="Q29" s="37"/>
      <c r="R29" s="37"/>
      <c r="S29" s="13"/>
      <c r="T29" s="37"/>
      <c r="U29" s="37"/>
      <c r="V29" s="17"/>
      <c r="W29" s="37"/>
      <c r="X29" s="37"/>
      <c r="Y29" s="37"/>
      <c r="Z29" s="37"/>
      <c r="AA29" s="13"/>
    </row>
    <row r="30" spans="2:29" ht="12.95" customHeight="1" x14ac:dyDescent="0.25">
      <c r="B30" s="26">
        <v>23</v>
      </c>
      <c r="C30" s="42" t="s">
        <v>53</v>
      </c>
      <c r="D30" s="43"/>
      <c r="E30" s="9">
        <f t="shared" si="0"/>
        <v>1</v>
      </c>
      <c r="F30" s="6"/>
      <c r="G30" s="37"/>
      <c r="H30" s="37"/>
      <c r="I30" s="37"/>
      <c r="J30" s="37"/>
      <c r="K30" s="37"/>
      <c r="L30" s="16"/>
      <c r="M30" s="37"/>
      <c r="N30" s="37"/>
      <c r="O30" s="37"/>
      <c r="P30" s="37"/>
      <c r="Q30" s="37"/>
      <c r="R30" s="37"/>
      <c r="S30" s="13"/>
      <c r="T30" s="37"/>
      <c r="U30" s="37"/>
      <c r="V30" s="37"/>
      <c r="W30" s="37"/>
      <c r="X30" s="37"/>
      <c r="Y30" s="37"/>
      <c r="Z30" s="37"/>
      <c r="AA30" s="13"/>
    </row>
    <row r="31" spans="2:29" ht="12.95" customHeight="1" x14ac:dyDescent="0.25">
      <c r="B31" s="26">
        <v>24</v>
      </c>
      <c r="C31" s="42" t="s">
        <v>54</v>
      </c>
      <c r="D31" s="43"/>
      <c r="E31" s="9">
        <f t="shared" si="0"/>
        <v>1</v>
      </c>
      <c r="F31" s="6"/>
      <c r="G31" s="6"/>
      <c r="H31" s="6"/>
      <c r="I31" s="6"/>
      <c r="J31" s="6"/>
      <c r="K31" s="6"/>
      <c r="L31" s="16"/>
      <c r="M31" s="37"/>
      <c r="N31" s="37"/>
      <c r="O31" s="37"/>
      <c r="P31" s="37"/>
      <c r="Q31" s="37"/>
      <c r="R31" s="37"/>
      <c r="S31" s="13"/>
      <c r="T31" s="37"/>
      <c r="U31" s="37"/>
      <c r="V31" s="37"/>
      <c r="W31" s="37"/>
      <c r="X31" s="37"/>
      <c r="Y31" s="37"/>
      <c r="Z31" s="37"/>
      <c r="AA31" s="13"/>
    </row>
    <row r="32" spans="2:29" ht="12.95" customHeight="1" x14ac:dyDescent="0.25">
      <c r="B32" s="26">
        <v>25</v>
      </c>
      <c r="C32" s="42" t="s">
        <v>55</v>
      </c>
      <c r="D32" s="43"/>
      <c r="E32" s="9">
        <f t="shared" si="0"/>
        <v>1</v>
      </c>
      <c r="F32" s="6"/>
      <c r="G32" s="6"/>
      <c r="H32" s="6"/>
      <c r="I32" s="6"/>
      <c r="J32" s="6"/>
      <c r="K32" s="6"/>
      <c r="L32" s="18"/>
      <c r="M32" s="37"/>
      <c r="N32" s="37"/>
      <c r="O32" s="37"/>
      <c r="P32" s="37"/>
      <c r="Q32" s="37"/>
      <c r="R32" s="37"/>
      <c r="S32" s="13"/>
      <c r="T32" s="37"/>
      <c r="U32" s="37"/>
      <c r="V32" s="37"/>
      <c r="W32" s="37"/>
      <c r="X32" s="37"/>
      <c r="Y32" s="37"/>
      <c r="Z32" s="37"/>
      <c r="AA32" s="13"/>
    </row>
    <row r="33" spans="2:27" ht="12.95" customHeight="1" x14ac:dyDescent="0.25">
      <c r="B33" s="26">
        <v>26</v>
      </c>
      <c r="C33" s="42" t="s">
        <v>56</v>
      </c>
      <c r="D33" s="43"/>
      <c r="E33" s="9">
        <f t="shared" si="0"/>
        <v>1</v>
      </c>
      <c r="F33" s="6"/>
      <c r="G33" s="6"/>
      <c r="H33" s="6"/>
      <c r="I33" s="6"/>
      <c r="J33" s="6"/>
      <c r="K33" s="6"/>
      <c r="L33" s="18"/>
      <c r="M33" s="37"/>
      <c r="N33" s="37"/>
      <c r="O33" s="37"/>
      <c r="P33" s="37"/>
      <c r="Q33" s="37"/>
      <c r="R33" s="37"/>
      <c r="S33" s="13"/>
      <c r="T33" s="37"/>
      <c r="U33" s="37"/>
      <c r="V33" s="37"/>
      <c r="W33" s="37"/>
      <c r="X33" s="37"/>
      <c r="Y33" s="37"/>
      <c r="Z33" s="37"/>
      <c r="AA33" s="13"/>
    </row>
    <row r="34" spans="2:27" ht="12.95" customHeight="1" x14ac:dyDescent="0.25">
      <c r="B34" s="26">
        <v>27</v>
      </c>
      <c r="C34" s="42" t="s">
        <v>57</v>
      </c>
      <c r="D34" s="43"/>
      <c r="E34" s="9">
        <f t="shared" si="0"/>
        <v>1</v>
      </c>
      <c r="F34" s="6"/>
      <c r="G34" s="6"/>
      <c r="H34" s="6"/>
      <c r="I34" s="6"/>
      <c r="J34" s="6"/>
      <c r="K34" s="6"/>
      <c r="L34" s="37"/>
      <c r="M34" s="37"/>
      <c r="N34" s="37"/>
      <c r="O34" s="37"/>
      <c r="P34" s="37"/>
      <c r="Q34" s="37"/>
      <c r="R34" s="37"/>
      <c r="S34" s="13"/>
      <c r="T34" s="37"/>
      <c r="U34" s="37"/>
      <c r="V34" s="37"/>
      <c r="W34" s="37"/>
      <c r="X34" s="37"/>
      <c r="Y34" s="37"/>
      <c r="Z34" s="37"/>
      <c r="AA34" s="13"/>
    </row>
    <row r="35" spans="2:27" ht="12.95" customHeight="1" x14ac:dyDescent="0.25">
      <c r="B35" s="26">
        <v>28</v>
      </c>
      <c r="C35" s="42" t="s">
        <v>58</v>
      </c>
      <c r="D35" s="43"/>
      <c r="E35" s="9">
        <f t="shared" si="0"/>
        <v>1</v>
      </c>
      <c r="F35" s="6"/>
      <c r="G35" s="6"/>
      <c r="H35" s="6"/>
      <c r="I35" s="6"/>
      <c r="J35" s="6"/>
      <c r="K35" s="6"/>
      <c r="L35" s="37"/>
      <c r="M35" s="37"/>
      <c r="N35" s="37"/>
      <c r="O35" s="37"/>
      <c r="P35" s="37"/>
      <c r="Q35" s="37"/>
      <c r="R35" s="37"/>
      <c r="S35" s="13"/>
      <c r="T35" s="37"/>
      <c r="U35" s="37"/>
      <c r="V35" s="37"/>
      <c r="W35" s="37"/>
      <c r="X35" s="37"/>
      <c r="Y35" s="37"/>
      <c r="Z35" s="37"/>
      <c r="AA35" s="13"/>
    </row>
    <row r="36" spans="2:27" ht="12.95" customHeight="1" x14ac:dyDescent="0.25">
      <c r="B36" s="26">
        <v>29</v>
      </c>
      <c r="C36" s="42" t="s">
        <v>59</v>
      </c>
      <c r="D36" s="43"/>
      <c r="E36" s="9">
        <f t="shared" si="0"/>
        <v>1</v>
      </c>
      <c r="F36" s="6"/>
      <c r="G36" s="6"/>
      <c r="H36" s="6"/>
      <c r="I36" s="6"/>
      <c r="J36" s="6"/>
      <c r="K36" s="6"/>
      <c r="L36" s="37"/>
      <c r="M36" s="37"/>
      <c r="N36" s="37"/>
      <c r="O36" s="37"/>
      <c r="P36" s="37"/>
      <c r="Q36" s="37"/>
      <c r="R36" s="37"/>
      <c r="S36" s="13"/>
      <c r="T36" s="37"/>
      <c r="U36" s="37"/>
      <c r="V36" s="37"/>
      <c r="W36" s="37"/>
      <c r="X36" s="37"/>
      <c r="Y36" s="37"/>
      <c r="Z36" s="37"/>
      <c r="AA36" s="13"/>
    </row>
    <row r="37" spans="2:27" ht="12.95" customHeight="1" x14ac:dyDescent="0.25">
      <c r="B37" s="26">
        <v>30</v>
      </c>
      <c r="C37" s="42" t="s">
        <v>60</v>
      </c>
      <c r="D37" s="43"/>
      <c r="E37" s="9">
        <f t="shared" si="0"/>
        <v>1</v>
      </c>
      <c r="F37" s="6"/>
      <c r="G37" s="6"/>
      <c r="H37" s="6"/>
      <c r="I37" s="6"/>
      <c r="J37" s="6"/>
      <c r="K37" s="6"/>
      <c r="L37" s="6"/>
      <c r="M37" s="37"/>
      <c r="N37" s="37"/>
      <c r="O37" s="37"/>
      <c r="P37" s="37"/>
      <c r="Q37" s="37"/>
      <c r="R37" s="37"/>
      <c r="S37" s="13"/>
      <c r="T37" s="37"/>
      <c r="U37" s="37"/>
      <c r="V37" s="37"/>
      <c r="W37" s="37"/>
      <c r="X37" s="37"/>
      <c r="Y37" s="37"/>
      <c r="Z37" s="37"/>
      <c r="AA37" s="13"/>
    </row>
    <row r="38" spans="2:27" ht="12.95" customHeight="1" x14ac:dyDescent="0.25">
      <c r="B38" s="26">
        <v>31</v>
      </c>
      <c r="C38" s="41" t="s">
        <v>61</v>
      </c>
      <c r="D38" s="43"/>
      <c r="E38" s="9">
        <f t="shared" si="0"/>
        <v>1</v>
      </c>
      <c r="F38" s="6"/>
      <c r="G38" s="6"/>
      <c r="H38" s="6"/>
      <c r="I38" s="6"/>
      <c r="J38" s="6"/>
      <c r="K38" s="6"/>
      <c r="L38" s="6"/>
      <c r="M38" s="37"/>
      <c r="N38" s="37"/>
      <c r="O38" s="37"/>
      <c r="P38" s="37"/>
      <c r="Q38" s="37"/>
      <c r="R38" s="37"/>
      <c r="S38" s="13"/>
      <c r="T38" s="37"/>
      <c r="U38" s="37"/>
      <c r="V38" s="37"/>
      <c r="W38" s="37"/>
      <c r="X38" s="37"/>
      <c r="Y38" s="37"/>
      <c r="Z38" s="37"/>
      <c r="AA38" s="13"/>
    </row>
    <row r="39" spans="2:27" ht="12.95" customHeight="1" x14ac:dyDescent="0.25">
      <c r="B39" s="26">
        <v>32</v>
      </c>
      <c r="C39" s="42" t="s">
        <v>62</v>
      </c>
      <c r="D39" s="43"/>
      <c r="E39" s="9">
        <f t="shared" si="0"/>
        <v>1</v>
      </c>
      <c r="F39" s="6"/>
      <c r="G39" s="6"/>
      <c r="H39" s="6"/>
      <c r="I39" s="6"/>
      <c r="J39" s="6"/>
      <c r="K39" s="6"/>
      <c r="L39" s="6"/>
      <c r="M39" s="37"/>
      <c r="N39" s="37"/>
      <c r="O39" s="37"/>
      <c r="P39" s="37"/>
      <c r="Q39" s="37"/>
      <c r="R39" s="37"/>
      <c r="S39" s="13"/>
      <c r="T39" s="37"/>
      <c r="U39" s="37"/>
      <c r="V39" s="37"/>
      <c r="W39" s="37"/>
      <c r="X39" s="37"/>
      <c r="Y39" s="37"/>
      <c r="Z39" s="37"/>
      <c r="AA39" s="13"/>
    </row>
    <row r="40" spans="2:27" ht="12.95" customHeight="1" x14ac:dyDescent="0.25">
      <c r="B40" s="26">
        <v>33</v>
      </c>
      <c r="C40" s="42" t="s">
        <v>63</v>
      </c>
      <c r="D40" s="43"/>
      <c r="E40" s="9">
        <f t="shared" si="0"/>
        <v>1</v>
      </c>
      <c r="F40" s="6"/>
      <c r="G40" s="6"/>
      <c r="H40" s="6"/>
      <c r="I40" s="6"/>
      <c r="J40" s="6"/>
      <c r="K40" s="6"/>
      <c r="L40" s="6"/>
      <c r="M40" s="37"/>
      <c r="N40" s="37"/>
      <c r="O40" s="37"/>
      <c r="P40" s="37"/>
      <c r="Q40" s="37"/>
      <c r="R40" s="37"/>
      <c r="S40" s="13"/>
      <c r="T40" s="37"/>
      <c r="U40" s="37"/>
      <c r="V40" s="37"/>
      <c r="W40" s="37"/>
      <c r="X40" s="37"/>
      <c r="Y40" s="37"/>
      <c r="Z40" s="37"/>
      <c r="AA40" s="13"/>
    </row>
    <row r="41" spans="2:27" ht="12.95" customHeight="1" x14ac:dyDescent="0.25">
      <c r="B41" s="26">
        <v>34</v>
      </c>
      <c r="C41" s="42" t="s">
        <v>64</v>
      </c>
      <c r="D41" s="43"/>
      <c r="E41" s="9">
        <f t="shared" si="0"/>
        <v>1</v>
      </c>
      <c r="F41" s="6"/>
      <c r="G41" s="6"/>
      <c r="H41" s="6"/>
      <c r="I41" s="6"/>
      <c r="J41" s="6"/>
      <c r="K41" s="6"/>
      <c r="L41" s="6"/>
      <c r="M41" s="37"/>
      <c r="N41" s="37"/>
      <c r="O41" s="37"/>
      <c r="P41" s="37"/>
      <c r="Q41" s="37"/>
      <c r="R41" s="37"/>
      <c r="S41" s="13"/>
      <c r="T41" s="37"/>
      <c r="U41" s="37"/>
      <c r="V41" s="37"/>
      <c r="W41" s="37"/>
      <c r="X41" s="37"/>
      <c r="Y41" s="37"/>
      <c r="Z41" s="37"/>
      <c r="AA41" s="13"/>
    </row>
    <row r="42" spans="2:27" ht="12.95" customHeight="1" x14ac:dyDescent="0.25">
      <c r="B42" s="26">
        <v>35</v>
      </c>
      <c r="C42" s="42" t="s">
        <v>65</v>
      </c>
      <c r="D42" s="43"/>
      <c r="E42" s="9">
        <f t="shared" si="0"/>
        <v>1</v>
      </c>
      <c r="F42" s="6"/>
      <c r="G42" s="6"/>
      <c r="H42" s="6"/>
      <c r="I42" s="6"/>
      <c r="J42" s="6"/>
      <c r="K42" s="6"/>
      <c r="L42" s="6"/>
      <c r="M42" s="37"/>
      <c r="N42" s="37"/>
      <c r="O42" s="37"/>
      <c r="P42" s="37"/>
      <c r="Q42" s="37"/>
      <c r="R42" s="37"/>
      <c r="S42" s="13"/>
      <c r="T42" s="37"/>
      <c r="U42" s="37"/>
      <c r="V42" s="37"/>
      <c r="W42" s="37"/>
      <c r="X42" s="37"/>
      <c r="Y42" s="37"/>
      <c r="Z42" s="37"/>
      <c r="AA42" s="13"/>
    </row>
    <row r="43" spans="2:27" ht="12.95" customHeight="1" x14ac:dyDescent="0.25">
      <c r="B43" s="26">
        <v>36</v>
      </c>
      <c r="C43" s="42" t="s">
        <v>66</v>
      </c>
      <c r="D43" s="43"/>
      <c r="E43" s="9">
        <f t="shared" si="0"/>
        <v>1</v>
      </c>
      <c r="F43" s="6"/>
      <c r="G43" s="6"/>
      <c r="H43" s="6"/>
      <c r="I43" s="6"/>
      <c r="J43" s="6"/>
      <c r="K43" s="6"/>
      <c r="L43" s="6"/>
      <c r="M43" s="37"/>
      <c r="N43" s="37"/>
      <c r="O43" s="37"/>
      <c r="P43" s="37"/>
      <c r="Q43" s="37"/>
      <c r="R43" s="37"/>
      <c r="S43" s="13"/>
      <c r="T43" s="37"/>
      <c r="U43" s="37"/>
      <c r="V43" s="37"/>
      <c r="W43" s="37"/>
      <c r="X43" s="37"/>
      <c r="Y43" s="37"/>
      <c r="Z43" s="37"/>
      <c r="AA43" s="13"/>
    </row>
    <row r="44" spans="2:27" ht="12.95" customHeight="1" x14ac:dyDescent="0.25">
      <c r="B44" s="26">
        <v>37</v>
      </c>
      <c r="C44" s="42" t="s">
        <v>67</v>
      </c>
      <c r="D44" s="43"/>
      <c r="E44" s="9">
        <f t="shared" si="0"/>
        <v>1</v>
      </c>
      <c r="F44" s="6"/>
      <c r="G44" s="6"/>
      <c r="H44" s="6"/>
      <c r="I44" s="6"/>
      <c r="J44" s="6"/>
      <c r="K44" s="6"/>
      <c r="L44" s="6"/>
      <c r="M44" s="37"/>
      <c r="N44" s="37"/>
      <c r="O44" s="37"/>
      <c r="P44" s="37"/>
      <c r="Q44" s="37"/>
      <c r="R44" s="37"/>
      <c r="S44" s="13"/>
      <c r="T44" s="37"/>
      <c r="U44" s="37"/>
      <c r="V44" s="37"/>
      <c r="W44" s="37"/>
      <c r="X44" s="37"/>
      <c r="Y44" s="37"/>
      <c r="Z44" s="37"/>
      <c r="AA44" s="13"/>
    </row>
    <row r="45" spans="2:27" ht="12.95" customHeight="1" x14ac:dyDescent="0.25">
      <c r="B45" s="26">
        <v>38</v>
      </c>
      <c r="C45" s="42" t="s">
        <v>68</v>
      </c>
      <c r="D45" s="43"/>
      <c r="E45" s="9">
        <f t="shared" si="0"/>
        <v>1</v>
      </c>
      <c r="F45" s="6"/>
      <c r="G45" s="6"/>
      <c r="H45" s="6"/>
      <c r="I45" s="6"/>
      <c r="J45" s="6"/>
      <c r="K45" s="6"/>
      <c r="L45" s="6"/>
      <c r="M45" s="37"/>
      <c r="N45" s="37"/>
      <c r="O45" s="37"/>
      <c r="P45" s="37"/>
      <c r="Q45" s="37"/>
      <c r="R45" s="37"/>
      <c r="S45" s="13"/>
      <c r="T45" s="37"/>
      <c r="U45" s="37"/>
      <c r="V45" s="37"/>
      <c r="W45" s="37"/>
      <c r="X45" s="37"/>
      <c r="Y45" s="37"/>
      <c r="Z45" s="37"/>
      <c r="AA45" s="13"/>
    </row>
    <row r="46" spans="2:27" ht="12.95" customHeight="1" x14ac:dyDescent="0.25">
      <c r="B46" s="26">
        <v>39</v>
      </c>
      <c r="C46" s="42" t="s">
        <v>69</v>
      </c>
      <c r="D46" s="43"/>
      <c r="E46" s="9">
        <f t="shared" si="0"/>
        <v>1</v>
      </c>
      <c r="F46" s="6"/>
      <c r="G46" s="6"/>
      <c r="H46" s="6"/>
      <c r="I46" s="6"/>
      <c r="J46" s="6"/>
      <c r="K46" s="6"/>
      <c r="L46" s="6"/>
      <c r="M46" s="37"/>
      <c r="N46" s="37"/>
      <c r="O46" s="37"/>
      <c r="P46" s="37"/>
      <c r="Q46" s="37"/>
      <c r="R46" s="37"/>
      <c r="S46" s="13"/>
      <c r="T46" s="37"/>
      <c r="U46" s="37"/>
      <c r="V46" s="37"/>
      <c r="W46" s="37"/>
      <c r="X46" s="37"/>
      <c r="Y46" s="37"/>
      <c r="Z46" s="37"/>
      <c r="AA46" s="13"/>
    </row>
    <row r="47" spans="2:27" ht="12.95" customHeight="1" x14ac:dyDescent="0.25">
      <c r="B47" s="26">
        <v>40</v>
      </c>
      <c r="C47" s="42" t="s">
        <v>70</v>
      </c>
      <c r="D47" s="43"/>
      <c r="E47" s="9">
        <f t="shared" si="0"/>
        <v>1</v>
      </c>
      <c r="F47" s="6"/>
      <c r="G47" s="6"/>
      <c r="H47" s="6"/>
      <c r="I47" s="6"/>
      <c r="J47" s="6"/>
      <c r="K47" s="6"/>
      <c r="L47" s="6"/>
      <c r="M47" s="37"/>
      <c r="N47" s="37"/>
      <c r="O47" s="37"/>
      <c r="P47" s="37"/>
      <c r="Q47" s="37"/>
      <c r="R47" s="37"/>
      <c r="S47" s="13"/>
      <c r="T47" s="37"/>
      <c r="U47" s="37"/>
      <c r="V47" s="37"/>
      <c r="W47" s="37"/>
      <c r="X47" s="37"/>
      <c r="Y47" s="37"/>
      <c r="Z47" s="37"/>
      <c r="AA47" s="13"/>
    </row>
    <row r="48" spans="2:27" ht="12.95" customHeight="1" x14ac:dyDescent="0.25">
      <c r="B48" s="26">
        <v>41</v>
      </c>
      <c r="C48" s="41" t="s">
        <v>71</v>
      </c>
      <c r="D48" s="43"/>
      <c r="E48" s="9">
        <f t="shared" si="0"/>
        <v>1</v>
      </c>
      <c r="F48" s="6"/>
      <c r="G48" s="6"/>
      <c r="H48" s="6"/>
      <c r="I48" s="6"/>
      <c r="J48" s="6"/>
      <c r="K48" s="6"/>
      <c r="L48" s="6"/>
      <c r="M48" s="37"/>
      <c r="N48" s="37"/>
      <c r="O48" s="37"/>
      <c r="P48" s="37"/>
      <c r="Q48" s="37"/>
      <c r="R48" s="37"/>
      <c r="S48" s="13"/>
      <c r="T48" s="37"/>
      <c r="U48" s="37"/>
      <c r="V48" s="37"/>
      <c r="W48" s="37"/>
      <c r="X48" s="37"/>
      <c r="Y48" s="37"/>
      <c r="Z48" s="37"/>
      <c r="AA48" s="13"/>
    </row>
    <row r="49" spans="2:27" ht="12.95" customHeight="1" x14ac:dyDescent="0.25">
      <c r="B49" s="26">
        <v>42</v>
      </c>
      <c r="C49" s="42" t="s">
        <v>72</v>
      </c>
      <c r="D49" s="43"/>
      <c r="E49" s="9">
        <f t="shared" si="0"/>
        <v>1</v>
      </c>
      <c r="F49" s="6"/>
      <c r="G49" s="6"/>
      <c r="H49" s="6"/>
      <c r="I49" s="6"/>
      <c r="J49" s="6"/>
      <c r="K49" s="6"/>
      <c r="L49" s="6"/>
      <c r="M49" s="37"/>
      <c r="N49" s="37"/>
      <c r="O49" s="37"/>
      <c r="P49" s="37"/>
      <c r="Q49" s="37"/>
      <c r="R49" s="37"/>
      <c r="S49" s="13"/>
      <c r="T49" s="37"/>
      <c r="U49" s="37"/>
      <c r="V49" s="37"/>
      <c r="W49" s="37"/>
      <c r="X49" s="37"/>
      <c r="Y49" s="37"/>
      <c r="Z49" s="37"/>
      <c r="AA49" s="13"/>
    </row>
    <row r="50" spans="2:27" ht="12.95" customHeight="1" x14ac:dyDescent="0.25">
      <c r="B50" s="26">
        <v>43</v>
      </c>
      <c r="C50" s="42" t="s">
        <v>73</v>
      </c>
      <c r="D50" s="43"/>
      <c r="E50" s="9">
        <f t="shared" si="0"/>
        <v>1</v>
      </c>
      <c r="F50" s="6"/>
      <c r="G50" s="6"/>
      <c r="H50" s="6"/>
      <c r="I50" s="6"/>
      <c r="J50" s="6"/>
      <c r="K50" s="6"/>
      <c r="L50" s="6"/>
      <c r="M50" s="37"/>
      <c r="N50" s="37"/>
      <c r="O50" s="37"/>
      <c r="P50" s="37"/>
      <c r="Q50" s="37"/>
      <c r="R50" s="37"/>
      <c r="S50" s="13"/>
      <c r="T50" s="37"/>
      <c r="U50" s="37"/>
      <c r="V50" s="37"/>
      <c r="W50" s="37"/>
      <c r="X50" s="37"/>
      <c r="Y50" s="37"/>
      <c r="Z50" s="37"/>
      <c r="AA50" s="13"/>
    </row>
    <row r="51" spans="2:27" ht="12.95" customHeight="1" x14ac:dyDescent="0.25">
      <c r="B51" s="26">
        <v>44</v>
      </c>
      <c r="C51" s="42" t="s">
        <v>74</v>
      </c>
      <c r="D51" s="43"/>
      <c r="E51" s="9">
        <f t="shared" si="0"/>
        <v>1</v>
      </c>
      <c r="F51" s="6"/>
      <c r="G51" s="6"/>
      <c r="H51" s="6"/>
      <c r="I51" s="6"/>
      <c r="J51" s="6"/>
      <c r="K51" s="6"/>
      <c r="L51" s="6"/>
      <c r="M51" s="37"/>
      <c r="N51" s="37"/>
      <c r="O51" s="37"/>
      <c r="P51" s="37"/>
      <c r="Q51" s="37"/>
      <c r="R51" s="37"/>
      <c r="S51" s="13"/>
      <c r="T51" s="37"/>
      <c r="U51" s="37"/>
      <c r="V51" s="37"/>
      <c r="W51" s="37"/>
      <c r="X51" s="37"/>
      <c r="Y51" s="37"/>
      <c r="Z51" s="37"/>
      <c r="AA51" s="13"/>
    </row>
    <row r="52" spans="2:27" ht="12.95" customHeight="1" x14ac:dyDescent="0.25">
      <c r="B52" s="26">
        <v>45</v>
      </c>
      <c r="C52" s="42" t="s">
        <v>75</v>
      </c>
      <c r="D52" s="43"/>
      <c r="E52" s="9">
        <f t="shared" si="0"/>
        <v>1</v>
      </c>
      <c r="F52" s="6"/>
      <c r="G52" s="6"/>
      <c r="H52" s="6"/>
      <c r="I52" s="6"/>
      <c r="J52" s="6"/>
      <c r="K52" s="6"/>
      <c r="L52" s="6"/>
      <c r="M52" s="37"/>
      <c r="N52" s="37"/>
      <c r="O52" s="37"/>
      <c r="P52" s="37"/>
      <c r="Q52" s="37"/>
      <c r="R52" s="37"/>
      <c r="S52" s="13"/>
      <c r="T52" s="37"/>
      <c r="U52" s="37"/>
      <c r="V52" s="37"/>
      <c r="W52" s="37"/>
      <c r="X52" s="37"/>
      <c r="Y52" s="37"/>
      <c r="Z52" s="37"/>
      <c r="AA52" s="13"/>
    </row>
    <row r="53" spans="2:27" ht="12.95" customHeight="1" x14ac:dyDescent="0.25">
      <c r="B53" s="26">
        <v>46</v>
      </c>
      <c r="C53" s="42" t="s">
        <v>76</v>
      </c>
      <c r="D53" s="43"/>
      <c r="E53" s="9">
        <f t="shared" si="0"/>
        <v>1</v>
      </c>
      <c r="F53" s="6"/>
      <c r="G53" s="6"/>
      <c r="H53" s="6"/>
      <c r="I53" s="6"/>
      <c r="J53" s="6"/>
      <c r="K53" s="6"/>
      <c r="L53" s="6"/>
      <c r="M53" s="37"/>
      <c r="N53" s="37"/>
      <c r="O53" s="37"/>
      <c r="P53" s="37"/>
      <c r="Q53" s="37"/>
      <c r="R53" s="37"/>
      <c r="S53" s="13"/>
      <c r="T53" s="37"/>
      <c r="U53" s="37"/>
      <c r="V53" s="37"/>
      <c r="W53" s="37"/>
      <c r="X53" s="37"/>
      <c r="Y53" s="37"/>
      <c r="Z53" s="37"/>
      <c r="AA53" s="13"/>
    </row>
    <row r="54" spans="2:27" ht="12.95" customHeight="1" x14ac:dyDescent="0.25">
      <c r="B54" s="26">
        <v>47</v>
      </c>
      <c r="C54" s="42" t="s">
        <v>77</v>
      </c>
      <c r="D54" s="43"/>
      <c r="E54" s="9">
        <f t="shared" si="0"/>
        <v>1</v>
      </c>
      <c r="F54" s="6"/>
      <c r="G54" s="6"/>
      <c r="H54" s="6"/>
      <c r="I54" s="6"/>
      <c r="J54" s="6"/>
      <c r="K54" s="6"/>
      <c r="L54" s="6"/>
      <c r="M54" s="37"/>
      <c r="N54" s="37"/>
      <c r="O54" s="37"/>
      <c r="P54" s="37"/>
      <c r="Q54" s="37"/>
      <c r="R54" s="37"/>
      <c r="S54" s="13"/>
      <c r="T54" s="37"/>
      <c r="U54" s="37"/>
      <c r="V54" s="37"/>
      <c r="W54" s="37"/>
      <c r="X54" s="37"/>
      <c r="Y54" s="37"/>
      <c r="Z54" s="37"/>
      <c r="AA54" s="13"/>
    </row>
    <row r="55" spans="2:27" ht="12.95" customHeight="1" x14ac:dyDescent="0.25">
      <c r="B55" s="26">
        <v>48</v>
      </c>
      <c r="C55" s="42" t="s">
        <v>78</v>
      </c>
      <c r="D55" s="43"/>
      <c r="E55" s="9">
        <f t="shared" si="0"/>
        <v>1</v>
      </c>
      <c r="F55" s="6"/>
      <c r="G55" s="6"/>
      <c r="H55" s="6"/>
      <c r="I55" s="6"/>
      <c r="J55" s="6"/>
      <c r="K55" s="6"/>
      <c r="L55" s="6"/>
      <c r="M55" s="37"/>
      <c r="N55" s="37"/>
      <c r="O55" s="37"/>
      <c r="P55" s="37"/>
      <c r="Q55" s="37"/>
      <c r="R55" s="37"/>
      <c r="S55" s="13"/>
      <c r="T55" s="37"/>
      <c r="U55" s="37"/>
      <c r="V55" s="37"/>
      <c r="W55" s="37"/>
      <c r="X55" s="37"/>
      <c r="Y55" s="37"/>
      <c r="Z55" s="37"/>
      <c r="AA55" s="13"/>
    </row>
    <row r="56" spans="2:27" ht="12.95" customHeight="1" x14ac:dyDescent="0.25">
      <c r="B56" s="26">
        <v>49</v>
      </c>
      <c r="C56" s="42" t="s">
        <v>79</v>
      </c>
      <c r="D56" s="43"/>
      <c r="E56" s="9">
        <f t="shared" si="0"/>
        <v>1</v>
      </c>
      <c r="F56" s="6"/>
      <c r="G56" s="6"/>
      <c r="H56" s="6"/>
      <c r="I56" s="6"/>
      <c r="J56" s="6"/>
      <c r="K56" s="6"/>
      <c r="L56" s="6"/>
      <c r="M56" s="37"/>
      <c r="N56" s="37"/>
      <c r="O56" s="37"/>
      <c r="P56" s="37"/>
      <c r="Q56" s="37"/>
      <c r="R56" s="37"/>
      <c r="S56" s="13"/>
      <c r="T56" s="37"/>
      <c r="U56" s="37"/>
      <c r="V56" s="37"/>
      <c r="W56" s="37"/>
      <c r="X56" s="37"/>
      <c r="Y56" s="37"/>
      <c r="Z56" s="37"/>
      <c r="AA56" s="13"/>
    </row>
    <row r="57" spans="2:27" ht="12.95" customHeight="1" x14ac:dyDescent="0.25">
      <c r="B57" s="26">
        <v>50</v>
      </c>
      <c r="C57" s="42" t="s">
        <v>80</v>
      </c>
      <c r="D57" s="43"/>
      <c r="E57" s="9">
        <f t="shared" si="0"/>
        <v>1</v>
      </c>
      <c r="F57" s="6"/>
      <c r="G57" s="6"/>
      <c r="H57" s="6"/>
      <c r="I57" s="6"/>
      <c r="J57" s="6"/>
      <c r="K57" s="6"/>
      <c r="L57" s="6"/>
      <c r="M57" s="37"/>
      <c r="N57" s="37"/>
      <c r="O57" s="37"/>
      <c r="P57" s="37"/>
      <c r="Q57" s="37"/>
      <c r="R57" s="37"/>
      <c r="S57" s="13"/>
      <c r="T57" s="37"/>
      <c r="U57" s="37"/>
      <c r="V57" s="37"/>
      <c r="W57" s="37"/>
      <c r="X57" s="37"/>
      <c r="Y57" s="37"/>
      <c r="Z57" s="37"/>
      <c r="AA57" s="13"/>
    </row>
    <row r="58" spans="2:27" ht="12.95" customHeight="1" x14ac:dyDescent="0.25">
      <c r="B58" s="26">
        <v>51</v>
      </c>
      <c r="C58" s="41" t="s">
        <v>81</v>
      </c>
      <c r="D58" s="43"/>
      <c r="E58" s="9">
        <f t="shared" si="0"/>
        <v>1</v>
      </c>
      <c r="F58" s="6"/>
      <c r="G58" s="6"/>
      <c r="H58" s="6"/>
      <c r="I58" s="6"/>
      <c r="J58" s="6"/>
      <c r="K58" s="6"/>
      <c r="L58" s="6"/>
      <c r="M58" s="37"/>
      <c r="N58" s="37"/>
      <c r="O58" s="37"/>
      <c r="P58" s="37"/>
      <c r="Q58" s="37"/>
      <c r="R58" s="37"/>
      <c r="S58" s="13"/>
      <c r="T58" s="37"/>
      <c r="U58" s="37"/>
      <c r="V58" s="37"/>
      <c r="W58" s="37"/>
      <c r="X58" s="37"/>
      <c r="Y58" s="37"/>
      <c r="Z58" s="37"/>
      <c r="AA58" s="13"/>
    </row>
    <row r="59" spans="2:27" ht="12.95" customHeight="1" x14ac:dyDescent="0.25">
      <c r="B59" s="26">
        <v>52</v>
      </c>
      <c r="C59" s="42" t="s">
        <v>82</v>
      </c>
      <c r="D59" s="43"/>
      <c r="E59" s="9">
        <f t="shared" si="0"/>
        <v>1</v>
      </c>
      <c r="F59" s="6"/>
      <c r="G59" s="6"/>
      <c r="H59" s="6"/>
      <c r="I59" s="6"/>
      <c r="J59" s="6"/>
      <c r="K59" s="6"/>
      <c r="L59" s="6"/>
      <c r="M59" s="37"/>
      <c r="N59" s="37"/>
      <c r="O59" s="37"/>
      <c r="P59" s="37"/>
      <c r="Q59" s="37"/>
      <c r="R59" s="37"/>
      <c r="S59" s="13"/>
      <c r="T59" s="37"/>
      <c r="U59" s="37"/>
      <c r="V59" s="37"/>
      <c r="W59" s="37"/>
      <c r="X59" s="37"/>
      <c r="Y59" s="37"/>
      <c r="Z59" s="37"/>
      <c r="AA59" s="13"/>
    </row>
    <row r="60" spans="2:27" ht="12.95" customHeight="1" x14ac:dyDescent="0.25">
      <c r="B60" s="26">
        <v>53</v>
      </c>
      <c r="C60" s="42" t="s">
        <v>83</v>
      </c>
      <c r="D60" s="43"/>
      <c r="E60" s="9">
        <f t="shared" si="0"/>
        <v>1</v>
      </c>
      <c r="F60" s="6"/>
      <c r="G60" s="6"/>
      <c r="H60" s="6"/>
      <c r="I60" s="6"/>
      <c r="J60" s="6"/>
      <c r="K60" s="6"/>
      <c r="L60" s="6"/>
      <c r="M60" s="37"/>
      <c r="N60" s="37"/>
      <c r="O60" s="37"/>
      <c r="P60" s="37"/>
      <c r="Q60" s="37"/>
      <c r="R60" s="37"/>
      <c r="S60" s="13"/>
      <c r="T60" s="37"/>
      <c r="U60" s="37"/>
      <c r="V60" s="37"/>
      <c r="W60" s="37"/>
      <c r="X60" s="37"/>
      <c r="Y60" s="37"/>
      <c r="Z60" s="37"/>
      <c r="AA60" s="13"/>
    </row>
    <row r="61" spans="2:27" ht="12.95" customHeight="1" x14ac:dyDescent="0.25">
      <c r="B61" s="26">
        <v>54</v>
      </c>
      <c r="C61" s="42" t="s">
        <v>84</v>
      </c>
      <c r="D61" s="43"/>
      <c r="E61" s="9">
        <f t="shared" si="0"/>
        <v>1</v>
      </c>
      <c r="F61" s="6"/>
      <c r="G61" s="6"/>
      <c r="H61" s="6"/>
      <c r="I61" s="6"/>
      <c r="J61" s="6"/>
      <c r="K61" s="6"/>
      <c r="L61" s="6"/>
      <c r="M61" s="37"/>
      <c r="N61" s="37"/>
      <c r="O61" s="37"/>
      <c r="P61" s="37"/>
      <c r="Q61" s="37"/>
      <c r="R61" s="37"/>
      <c r="S61" s="13"/>
      <c r="T61" s="37"/>
      <c r="U61" s="37"/>
      <c r="V61" s="37"/>
      <c r="W61" s="37"/>
      <c r="X61" s="37"/>
      <c r="Y61" s="37"/>
      <c r="Z61" s="37"/>
      <c r="AA61" s="13"/>
    </row>
    <row r="62" spans="2:27" ht="12.95" customHeight="1" x14ac:dyDescent="0.25">
      <c r="B62" s="26">
        <v>55</v>
      </c>
      <c r="C62" s="42" t="s">
        <v>85</v>
      </c>
      <c r="D62" s="43"/>
      <c r="E62" s="9">
        <f t="shared" si="0"/>
        <v>1</v>
      </c>
      <c r="F62" s="6"/>
      <c r="G62" s="6"/>
      <c r="H62" s="6"/>
      <c r="I62" s="6"/>
      <c r="J62" s="6"/>
      <c r="K62" s="6"/>
      <c r="L62" s="6"/>
      <c r="M62" s="37"/>
      <c r="N62" s="37"/>
      <c r="O62" s="37"/>
      <c r="P62" s="37"/>
      <c r="Q62" s="37"/>
      <c r="R62" s="37"/>
      <c r="S62" s="13"/>
      <c r="T62" s="37"/>
      <c r="U62" s="37"/>
      <c r="V62" s="37"/>
      <c r="W62" s="37"/>
      <c r="X62" s="37"/>
      <c r="Y62" s="37"/>
      <c r="Z62" s="37"/>
      <c r="AA62" s="13"/>
    </row>
    <row r="63" spans="2:27" ht="12.95" customHeight="1" x14ac:dyDescent="0.25">
      <c r="B63" s="26">
        <v>56</v>
      </c>
      <c r="C63" s="42" t="s">
        <v>86</v>
      </c>
      <c r="D63" s="43"/>
      <c r="E63" s="9">
        <f t="shared" si="0"/>
        <v>1</v>
      </c>
      <c r="F63" s="6"/>
      <c r="G63" s="6"/>
      <c r="H63" s="6"/>
      <c r="I63" s="6"/>
      <c r="J63" s="6"/>
      <c r="K63" s="6"/>
      <c r="L63" s="6"/>
      <c r="M63" s="37"/>
      <c r="N63" s="37"/>
      <c r="O63" s="37"/>
      <c r="P63" s="37"/>
      <c r="Q63" s="37"/>
      <c r="R63" s="37"/>
      <c r="S63" s="13"/>
      <c r="T63" s="37"/>
      <c r="U63" s="37"/>
      <c r="V63" s="37"/>
      <c r="W63" s="37"/>
      <c r="X63" s="37"/>
      <c r="Y63" s="37"/>
      <c r="Z63" s="37"/>
      <c r="AA63" s="13"/>
    </row>
    <row r="64" spans="2:27" ht="12.95" customHeight="1" x14ac:dyDescent="0.25">
      <c r="B64" s="26">
        <v>57</v>
      </c>
      <c r="C64" s="42" t="s">
        <v>87</v>
      </c>
      <c r="D64" s="43"/>
      <c r="E64" s="9">
        <f t="shared" si="0"/>
        <v>1</v>
      </c>
      <c r="F64" s="6"/>
      <c r="G64" s="6"/>
      <c r="H64" s="6"/>
      <c r="I64" s="6"/>
      <c r="J64" s="6"/>
      <c r="K64" s="6"/>
      <c r="L64" s="6"/>
      <c r="M64" s="37"/>
      <c r="N64" s="37"/>
      <c r="O64" s="37"/>
      <c r="P64" s="37"/>
      <c r="Q64" s="37"/>
      <c r="R64" s="37"/>
      <c r="S64" s="13"/>
      <c r="T64" s="37"/>
      <c r="U64" s="37"/>
      <c r="V64" s="37"/>
      <c r="W64" s="37"/>
      <c r="X64" s="37"/>
      <c r="Y64" s="37"/>
      <c r="Z64" s="37"/>
      <c r="AA64" s="13"/>
    </row>
    <row r="65" spans="2:27" ht="12.95" customHeight="1" x14ac:dyDescent="0.25">
      <c r="B65" s="26">
        <v>58</v>
      </c>
      <c r="C65" s="42" t="s">
        <v>88</v>
      </c>
      <c r="D65" s="43"/>
      <c r="E65" s="9">
        <f t="shared" si="0"/>
        <v>1</v>
      </c>
      <c r="F65" s="6"/>
      <c r="G65" s="6"/>
      <c r="H65" s="6"/>
      <c r="I65" s="6"/>
      <c r="J65" s="6"/>
      <c r="K65" s="6"/>
      <c r="L65" s="6"/>
      <c r="M65" s="37"/>
      <c r="N65" s="37"/>
      <c r="O65" s="37"/>
      <c r="P65" s="37"/>
      <c r="Q65" s="37"/>
      <c r="R65" s="37"/>
      <c r="S65" s="13"/>
      <c r="T65" s="37"/>
      <c r="U65" s="37"/>
      <c r="V65" s="37"/>
      <c r="W65" s="37"/>
      <c r="X65" s="37"/>
      <c r="Y65" s="37"/>
      <c r="Z65" s="37"/>
      <c r="AA65" s="13"/>
    </row>
    <row r="66" spans="2:27" ht="12.95" customHeight="1" x14ac:dyDescent="0.25">
      <c r="B66" s="26">
        <v>59</v>
      </c>
      <c r="C66" s="42" t="s">
        <v>89</v>
      </c>
      <c r="D66" s="43"/>
      <c r="E66" s="9">
        <f t="shared" si="0"/>
        <v>1</v>
      </c>
      <c r="F66" s="6"/>
      <c r="G66" s="6"/>
      <c r="H66" s="6"/>
      <c r="I66" s="6"/>
      <c r="J66" s="6"/>
      <c r="K66" s="6"/>
      <c r="L66" s="6"/>
      <c r="M66" s="37"/>
      <c r="N66" s="37"/>
      <c r="O66" s="37"/>
      <c r="P66" s="37"/>
      <c r="Q66" s="37"/>
      <c r="R66" s="37"/>
      <c r="S66" s="13"/>
      <c r="T66" s="37"/>
      <c r="U66" s="37"/>
      <c r="V66" s="37"/>
      <c r="W66" s="37"/>
      <c r="X66" s="37"/>
      <c r="Y66" s="37"/>
      <c r="Z66" s="37"/>
      <c r="AA66" s="13"/>
    </row>
    <row r="67" spans="2:27" ht="12.95" customHeight="1" thickBot="1" x14ac:dyDescent="0.3">
      <c r="B67" s="27">
        <v>60</v>
      </c>
      <c r="C67" s="44" t="s">
        <v>90</v>
      </c>
      <c r="D67" s="45"/>
      <c r="E67" s="19">
        <f t="shared" si="0"/>
        <v>1</v>
      </c>
      <c r="F67" s="6"/>
      <c r="G67" s="6"/>
      <c r="H67" s="6"/>
      <c r="I67" s="6"/>
      <c r="J67" s="6"/>
      <c r="K67" s="6"/>
      <c r="L67" s="6"/>
      <c r="M67" s="37"/>
      <c r="N67" s="37"/>
      <c r="O67" s="37"/>
      <c r="P67" s="37"/>
      <c r="Q67" s="37"/>
      <c r="R67" s="37"/>
      <c r="S67" s="13"/>
      <c r="T67" s="37"/>
      <c r="U67" s="37"/>
      <c r="V67" s="37"/>
      <c r="W67" s="37"/>
      <c r="X67" s="37"/>
      <c r="Y67" s="37"/>
      <c r="Z67" s="37"/>
      <c r="AA67" s="13"/>
    </row>
    <row r="68" spans="2:27" ht="12.95" hidden="1" customHeight="1" thickTop="1" thickBot="1" x14ac:dyDescent="0.3">
      <c r="B68" s="20">
        <v>64</v>
      </c>
      <c r="C68" s="107" t="s">
        <v>3</v>
      </c>
      <c r="D68" s="108"/>
      <c r="E68" s="21" t="e">
        <f>AVERAGEIF(E8:E67,"&gt;1")</f>
        <v>#DIV/0!</v>
      </c>
      <c r="F68" s="12"/>
      <c r="G68" s="12"/>
      <c r="H68" s="12"/>
      <c r="I68" s="12"/>
      <c r="J68" s="12"/>
      <c r="K68" s="12"/>
      <c r="L68" s="6"/>
      <c r="M68" s="37"/>
      <c r="N68" s="37"/>
      <c r="O68" s="37"/>
      <c r="P68" s="37"/>
      <c r="Q68" s="37"/>
      <c r="R68" s="37"/>
      <c r="S68" s="13"/>
      <c r="T68" s="37"/>
      <c r="U68" s="37"/>
      <c r="V68" s="37"/>
      <c r="W68" s="37"/>
      <c r="X68" s="37"/>
      <c r="Y68" s="37"/>
      <c r="Z68" s="37"/>
      <c r="AA68" s="13"/>
    </row>
    <row r="69" spans="2:27" ht="12.95" customHeight="1" thickTop="1" x14ac:dyDescent="0.25">
      <c r="B69" s="22"/>
      <c r="C69" s="22"/>
      <c r="D69" s="37"/>
      <c r="E69" s="23"/>
      <c r="F69" s="12"/>
      <c r="G69" s="12"/>
      <c r="H69" s="12"/>
      <c r="I69" s="12"/>
      <c r="J69" s="12"/>
      <c r="K69" s="12"/>
      <c r="L69" s="6"/>
    </row>
    <row r="70" spans="2:27" ht="12.95" customHeight="1" x14ac:dyDescent="0.25">
      <c r="B70" s="37"/>
      <c r="C70" s="37"/>
      <c r="D70" s="37"/>
      <c r="E70" s="36"/>
      <c r="F70" s="36"/>
      <c r="G70" s="36"/>
      <c r="H70" s="36"/>
      <c r="I70" s="36"/>
      <c r="J70" s="36"/>
      <c r="K70" s="36"/>
      <c r="L70" s="36"/>
    </row>
    <row r="71" spans="2:27" ht="12.95" customHeight="1" x14ac:dyDescent="0.25">
      <c r="E71" s="24"/>
      <c r="F71" s="24"/>
      <c r="G71" s="24"/>
      <c r="H71" s="24"/>
      <c r="I71" s="24"/>
      <c r="J71" s="24"/>
      <c r="K71" s="24"/>
      <c r="L71" s="24"/>
    </row>
  </sheetData>
  <mergeCells count="42">
    <mergeCell ref="AC3:AC22"/>
    <mergeCell ref="B2:AA2"/>
    <mergeCell ref="AA6:AA7"/>
    <mergeCell ref="X6:Z6"/>
    <mergeCell ref="N5:S5"/>
    <mergeCell ref="S6:S7"/>
    <mergeCell ref="B3:AA3"/>
    <mergeCell ref="G6:G7"/>
    <mergeCell ref="J6:J7"/>
    <mergeCell ref="I6:I7"/>
    <mergeCell ref="U5:AA5"/>
    <mergeCell ref="P6:P7"/>
    <mergeCell ref="O6:O7"/>
    <mergeCell ref="N6:N7"/>
    <mergeCell ref="U6:U7"/>
    <mergeCell ref="B4:F4"/>
    <mergeCell ref="C68:D68"/>
    <mergeCell ref="K21:K22"/>
    <mergeCell ref="G8:G10"/>
    <mergeCell ref="K14:K16"/>
    <mergeCell ref="I14:J16"/>
    <mergeCell ref="M8:M17"/>
    <mergeCell ref="G4:H4"/>
    <mergeCell ref="I21:J22"/>
    <mergeCell ref="I9:L10"/>
    <mergeCell ref="I11:L12"/>
    <mergeCell ref="B5:L5"/>
    <mergeCell ref="K6:K7"/>
    <mergeCell ref="L6:L7"/>
    <mergeCell ref="E6:E7"/>
    <mergeCell ref="D6:D7"/>
    <mergeCell ref="C6:C7"/>
    <mergeCell ref="B6:B7"/>
    <mergeCell ref="I17:J19"/>
    <mergeCell ref="K17:K19"/>
    <mergeCell ref="Q6:R6"/>
    <mergeCell ref="I4:K4"/>
    <mergeCell ref="R4:U4"/>
    <mergeCell ref="V6:V7"/>
    <mergeCell ref="W6:W7"/>
    <mergeCell ref="O4:P4"/>
    <mergeCell ref="L4:N4"/>
  </mergeCells>
  <conditionalFormatting sqref="S8:S181 K14">
    <cfRule type="cellIs" dxfId="11" priority="132" operator="greaterThan">
      <formula>85</formula>
    </cfRule>
  </conditionalFormatting>
  <conditionalFormatting sqref="S8:S79">
    <cfRule type="cellIs" dxfId="10" priority="129" operator="between">
      <formula>82</formula>
      <formula>85</formula>
    </cfRule>
  </conditionalFormatting>
  <conditionalFormatting sqref="AA8:AA22">
    <cfRule type="cellIs" dxfId="9" priority="12" operator="greaterThan">
      <formula>85</formula>
    </cfRule>
    <cfRule type="cellIs" dxfId="8" priority="13" operator="between">
      <formula>82</formula>
      <formula>85</formula>
    </cfRule>
  </conditionalFormatting>
  <conditionalFormatting sqref="L26:L27">
    <cfRule type="cellIs" dxfId="7" priority="10" operator="greaterThan">
      <formula>85</formula>
    </cfRule>
    <cfRule type="cellIs" dxfId="6" priority="11" operator="between">
      <formula>82</formula>
      <formula>85</formula>
    </cfRule>
  </conditionalFormatting>
  <conditionalFormatting sqref="G8:H8">
    <cfRule type="cellIs" dxfId="5" priority="9" operator="greaterThan">
      <formula>85</formula>
    </cfRule>
  </conditionalFormatting>
  <conditionalFormatting sqref="K14:K16">
    <cfRule type="cellIs" dxfId="4" priority="6" operator="between">
      <formula>82</formula>
      <formula>85</formula>
    </cfRule>
    <cfRule type="cellIs" dxfId="3" priority="7" operator="greaterThan">
      <formula>85</formula>
    </cfRule>
  </conditionalFormatting>
  <conditionalFormatting sqref="D8:D67">
    <cfRule type="cellIs" dxfId="2" priority="5" operator="greaterThan">
      <formula>85</formula>
    </cfRule>
  </conditionalFormatting>
  <conditionalFormatting sqref="I4:K4 O4:P4 V4">
    <cfRule type="containsBlanks" dxfId="1" priority="2">
      <formula>LEN(TRIM(I4))=0</formula>
    </cfRule>
    <cfRule type="containsBlanks" dxfId="0" priority="1">
      <formula>LEN(TRIM(I4))=0</formula>
    </cfRule>
  </conditionalFormatting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97.04.03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2018-09-15T06:43:41Z</dcterms:modified>
</cp:coreProperties>
</file>